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ПРАЙС ОС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<sst xmlns="http://schemas.openxmlformats.org/spreadsheetml/2006/main" count="160" uniqueCount="160">
  <si>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ПРАЙС-ЛИСТ ООО "ОПТИМАЛЬНОЕ СООТНОШЕНИЕ"</t>
  </si>
  <si>
    <t>Наименование</t>
  </si>
  <si>
    <t>ширина, м</t>
  </si>
  <si>
    <r>
      <t>толщина, мкм; плотность, г/м</t>
    </r>
    <r>
      <rPr>
        <b/>
        <sz val="10"/>
        <rFont val="Calibri"/>
        <family val="2"/>
      </rPr>
      <t>²</t>
    </r>
  </si>
  <si>
    <t>Длина, м</t>
  </si>
  <si>
    <t>вес, кг</t>
  </si>
  <si>
    <r>
      <t>площадь, м</t>
    </r>
    <r>
      <rPr>
        <b/>
        <sz val="10"/>
        <rFont val="Calibri"/>
        <family val="2"/>
      </rPr>
      <t>²</t>
    </r>
  </si>
  <si>
    <t>артикул</t>
  </si>
  <si>
    <t>Цена, руб. (с НДС)</t>
  </si>
  <si>
    <t>шт.</t>
  </si>
  <si>
    <t>упаковка</t>
  </si>
  <si>
    <t>пог. метр</t>
  </si>
  <si>
    <t>рул.</t>
  </si>
  <si>
    <r>
      <t>м</t>
    </r>
    <r>
      <rPr>
        <b/>
        <sz val="10"/>
        <rFont val="Calibri"/>
        <family val="2"/>
      </rPr>
      <t>²</t>
    </r>
  </si>
  <si>
    <t>кг</t>
  </si>
  <si>
    <t>Полиэтиленовая пленка Стандарт шириной 3 м высший сорт (1,5м рукав × 2 слоя)</t>
  </si>
  <si>
    <t>П/э пленка Стандарт 30мкм (3×300м)</t>
  </si>
  <si>
    <t>П/э пленка Стандарт 40мкм (3×100м)</t>
  </si>
  <si>
    <t>П/э пленка Стандарт 60мкм (3×100м)</t>
  </si>
  <si>
    <t>П/э пленка Стандарт 80мкм (3×100м)</t>
  </si>
  <si>
    <t>П/э пленка Стандарт 100мкм (3×100м)</t>
  </si>
  <si>
    <t>П/э пленка Стандарт 120мкм (3×100м)</t>
  </si>
  <si>
    <t>П/э пленка Стандарт 150мкм (3×100м)</t>
  </si>
  <si>
    <t>П/э пленка Стандарт 200мкм (3×100м)</t>
  </si>
  <si>
    <t>П/э пленка Стандарт 300мкм (3×60м)</t>
  </si>
  <si>
    <t>Полиэтиленовая пленка Стандарт шириной 4 м высший сорт (2м рукав × 2 слоя)</t>
  </si>
  <si>
    <t>П/э пленка Стандарт 80мкм (4×100м)</t>
  </si>
  <si>
    <t>П/э пленка Стандарт 100мкм (4×100м)</t>
  </si>
  <si>
    <t>П/э пленка Стандарт 120мкм (4×100м)</t>
  </si>
  <si>
    <t>П/э пленка Стандарт 150мкм (4×100м)</t>
  </si>
  <si>
    <t>П/э пленка Стандарт 200мкм (4×75м)</t>
  </si>
  <si>
    <t>Полиэтиленовая пленка Стандарт шириной 6 м высший сорт (3 м рукав × 2 слоя)</t>
  </si>
  <si>
    <t>П/э пленка Стандарт 80мкм (6×100м)</t>
  </si>
  <si>
    <t>П/э пленка Стандарт 100мкм (6×100м)</t>
  </si>
  <si>
    <t>П/э пленка Стандарт 120мкм (6×85м)</t>
  </si>
  <si>
    <t>П/э пленка Стандарт 150мкм (6×65м)</t>
  </si>
  <si>
    <t>П/э пленка Стандарт 200мкм (6×50м)</t>
  </si>
  <si>
    <t>Черная полиэтиленовая пленка Стандарт шириной 3 м высший сорт (1,5 м рукав × 2 слоя)</t>
  </si>
  <si>
    <t>П/э пленка черная Стандарт 80мкм (3×100м)</t>
  </si>
  <si>
    <t>П/э пленка черная Стандарт 100мкм (3×100м)</t>
  </si>
  <si>
    <t>П/э пленка черная Стандарт 150мкм (3×100м)</t>
  </si>
  <si>
    <t>Черная полиэтиленовая пленка Стандарт шириной 6 м высший сорт (3 м рукав × 2 слоя)</t>
  </si>
  <si>
    <t>П/э пленка черная Стандарт 100мкм (6×100м)</t>
  </si>
  <si>
    <t>П/э пленка черная Стандарт 120мкм (6×85м)</t>
  </si>
  <si>
    <t>П/э пленка черная Стандарт 150мкм (6×65м)</t>
  </si>
  <si>
    <t>П/э пленка черная Стандарт 200мкм (6×50м)</t>
  </si>
  <si>
    <t>Силосная полиэтиленовая пленка черно-белая шириной 12 м высший сорт (6 м рукав × 2 слоя)</t>
  </si>
  <si>
    <t>П/э пленка черно-белая силосная 12м, 120мкм</t>
  </si>
  <si>
    <t>П/э пленка черно-белая силосная 12м, 150мкм</t>
  </si>
  <si>
    <t>Полиэтиленовая пленка Оптима шириной 3 м 1-ый сорт (1,5 м рукав × 2 слоя)</t>
  </si>
  <si>
    <t>П/э пленка Оптима 60мкм (3×100м)</t>
  </si>
  <si>
    <t>П/э пленка Оптима 80мкм (3×100м)</t>
  </si>
  <si>
    <t>П/э пленка Оптима 100мкм (3×100м)</t>
  </si>
  <si>
    <t>П/э пленка Оптима 120мкм (3×100м)</t>
  </si>
  <si>
    <t>П/э пленка Оптима 150мкм (3×100м)</t>
  </si>
  <si>
    <t>П/э пленка Оптима 200мкм (3×100м)</t>
  </si>
  <si>
    <t>Полиэтиленовая пленка Оптима шириной 4 м 1-ый сорт (2 м рукав × 2 слоя)</t>
  </si>
  <si>
    <t>П/э пленка Оптима 100мкм (4×100м)</t>
  </si>
  <si>
    <t>П/э пленка Оптима 120мкм (4×100м)</t>
  </si>
  <si>
    <t>П/э пленка Оптима 150мкм (4×100м)</t>
  </si>
  <si>
    <t>П/э пленка Оптима 200мкм (4×85м)</t>
  </si>
  <si>
    <t>Полиэтиленовая пленка Оптима шириной 6 м 1-ый сорт (3 м рукав × 2 слоя)</t>
  </si>
  <si>
    <t>П/э пленка черная Оптима 100мкм (6×100м)</t>
  </si>
  <si>
    <t>П/э пленка черная Оптима 120мкм (6×85м)</t>
  </si>
  <si>
    <t>П/э пленка черная Оптима 150мкм (6×65м)</t>
  </si>
  <si>
    <t>П/э пленка черная Оптима 200мкм (6×50м)</t>
  </si>
  <si>
    <t>Полиэтиленовая пленка весовая</t>
  </si>
  <si>
    <t>Полиэтиленовая пленка 3,8 кг</t>
  </si>
  <si>
    <t>Полиэтиленовая пленка 4 кг</t>
  </si>
  <si>
    <t>Полиэтиленовая пленка 5 кг</t>
  </si>
  <si>
    <t xml:space="preserve"> Полиэтиленовая пленка 6 кг</t>
  </si>
  <si>
    <t>Полиэтиленовая пленка 7 кг</t>
  </si>
  <si>
    <t>Полиэтиленовая пленка 8 кг</t>
  </si>
  <si>
    <t>Полиэтиленовая пленка 9 кг</t>
  </si>
  <si>
    <t>Полиэтиленовая пленка 11 кг</t>
  </si>
  <si>
    <t>Полиэтиленовая пленка 12 кг</t>
  </si>
  <si>
    <t>Полиэтиленовая пленка 14 кг</t>
  </si>
  <si>
    <t>Полиэтиленовая пленка 15 кг</t>
  </si>
  <si>
    <t>Полиэтиленовая пленка 17 кг</t>
  </si>
  <si>
    <t>Полиэтиленовая пленка 21 кг</t>
  </si>
  <si>
    <t>Полиэтиленовая пленка 26 кг</t>
  </si>
  <si>
    <t>Полиэтиленовая пленка 30 кг</t>
  </si>
  <si>
    <t>Полиэтиленовая пленка 35 кг</t>
  </si>
  <si>
    <t>Многолетние пленки</t>
  </si>
  <si>
    <t>П/э пленка многолетняя 150мкм (3×100м) зеленая</t>
  </si>
  <si>
    <t>П/э пленка многолетняя 120мкм (4×100м) зеленая</t>
  </si>
  <si>
    <t>П/э пленка многолетняя 120мкм (6×85м) зеленая</t>
  </si>
  <si>
    <t>П/э пленка многолетняя 150мкм (6×65м) зеленая</t>
  </si>
  <si>
    <t>П/э пленка многолетняя 200мкм (6×50м) зеленая</t>
  </si>
  <si>
    <t>П/э пленка многолетняя 120мкм (6×70м) синяя</t>
  </si>
  <si>
    <t>П/э пленка  100мкм (12×50м) жёлтая 1 год</t>
  </si>
  <si>
    <t>П/э пленка  120мкм (12×50м) зеленая 2 года</t>
  </si>
  <si>
    <t>П/э пленка 150мкм (12×50м)розовая 3 года</t>
  </si>
  <si>
    <t>П/э пленка 180мкм (12×50м) синяя 5 лет</t>
  </si>
  <si>
    <t>П/э пленка многолетняя Светлица 120мкм (3×80м) 7 лет</t>
  </si>
  <si>
    <t>П/э пленка многолетняя Светлица 150мкм (3×80м) 7 лет</t>
  </si>
  <si>
    <t>П/э пленка многолетняя Светлица 120мкм (4×60м) 7 лет</t>
  </si>
  <si>
    <t>П/э пленка многолетняя Светлица 150мкм (4×60м) 7 лет</t>
  </si>
  <si>
    <t>ПВХ пленки</t>
  </si>
  <si>
    <t>ПВХ пленка для парников</t>
  </si>
  <si>
    <t>Пленка для прудов и водоемов</t>
  </si>
  <si>
    <t>Пленка для водоемов "Лагуна" 350мкм, (8×10м)</t>
  </si>
  <si>
    <t>Пленка для водоемов Светлица Водяной 300мкм (3,6×36м)</t>
  </si>
  <si>
    <t>Пленка для водоемов Светлица Водяной 300мкм (7,1×6м)</t>
  </si>
  <si>
    <t>Пленка для водоемов AKWEN 500мкм (6×10м)</t>
  </si>
  <si>
    <t>Пленка для водоемов AKWEN 500мкм (8×10м)</t>
  </si>
  <si>
    <t>Полиэтиленовая пленка техническая простая и черная (вторичная)</t>
  </si>
  <si>
    <t>П/э пленка техническая 40мкм (3×100м)</t>
  </si>
  <si>
    <t>П/э пленка техническая 60мкм (3×100м)</t>
  </si>
  <si>
    <t>П/э пленка техническая 80мкм (3×100м)</t>
  </si>
  <si>
    <t>П/э пленка техническая 100мкм (3×100м)</t>
  </si>
  <si>
    <t>П/э пленка техническая 120мкм (3×100м)</t>
  </si>
  <si>
    <t>П/э пленка техническая 150мкм (3×100м)</t>
  </si>
  <si>
    <t>П/э пленка техническая 200мкм (3×100м)</t>
  </si>
  <si>
    <t>П/э пленка черная техническая 100мкм (3×100м)</t>
  </si>
  <si>
    <t>П/э пленка черная техническая 150мкм (3×100м)</t>
  </si>
  <si>
    <t>Полиэтиленовая пленка Микст из первичного и вторичного сырья</t>
  </si>
  <si>
    <t>П/э пленка Микст 60мкм (3×100м)</t>
  </si>
  <si>
    <t>П/э пленка Микст 80мкм (3×100м)</t>
  </si>
  <si>
    <t>П/э пленка Микст 100мкм (3×100м)</t>
  </si>
  <si>
    <t>П/э пленка Микст 120мкм (3×100м)</t>
  </si>
  <si>
    <t>П/э пленка Микст 150мкм (3×100м)</t>
  </si>
  <si>
    <t>П/э пленка Микст 200мкм (3×100м)</t>
  </si>
  <si>
    <t>Спанбонд (укрывной материал) в рулонах шириной 3,2 м</t>
  </si>
  <si>
    <t>Спанбонд (укрывной материал) 15мкм (3,2×500м) белый</t>
  </si>
  <si>
    <t>Спанбонд (укрывной материал) 25мкм (3,2×250м) белый</t>
  </si>
  <si>
    <t>Спанбонд (укрывной материал) 30мкм (3,2×300м) белый</t>
  </si>
  <si>
    <t>Спанбонд (укрывной материал) 35мкм (3,2×250м) белый</t>
  </si>
  <si>
    <t>Спанбонд (укрывной материал) 40мкм (3,2×200м) белый</t>
  </si>
  <si>
    <t>Спанбонд (укрывной материал) 50мкм (3,2×150м) белый</t>
  </si>
  <si>
    <t>Спанбонд (укрывной материал) 60мкм (3,2×150м) белый</t>
  </si>
  <si>
    <t>Спанбонд (укрывной материал) 50мкм (3,2×150м) черный</t>
  </si>
  <si>
    <t>Спанбонд (укрывной материал) 60мкм (3,2×150м) черный</t>
  </si>
  <si>
    <t>Спанбонд (укрывной материал) в рулонах шириной 4,2 м</t>
  </si>
  <si>
    <t>Спанбонд (укрывной материал) 35мкм (4,2×200м) белый</t>
  </si>
  <si>
    <t>Спанбонд (укрывной материал) 50мкм (4,2×150м) белый</t>
  </si>
  <si>
    <t>Спанбонд (укрывной материал) в упаковках нарезка</t>
  </si>
  <si>
    <t>Спанбонд (укрывной материал) 17мкм (2,1×10м) белый</t>
  </si>
  <si>
    <t>Спанбонд (укрывной материал) 17мкм (3,2×10м) белый</t>
  </si>
  <si>
    <t>Спанбонд (укрывной материал) 17мкм (4,2×10м) белый</t>
  </si>
  <si>
    <t>Спанбонд (укрывной материал) 30мкм (2,1×10м) белый</t>
  </si>
  <si>
    <t>Спанбонд (укрывной материал) 30мкм (3,2×10м) белый</t>
  </si>
  <si>
    <t>Спанбонд (укрывной материал) 30мкм (4,2×10м) белый</t>
  </si>
  <si>
    <t>Спанбонд (укрывной материал) 42мкм (2,1×10м) белый</t>
  </si>
  <si>
    <t>Спанбонд (укрывной материал) 42мкм (3,2×10м) белый</t>
  </si>
  <si>
    <t>Спанбонд (укрывной материал) 42мкм (4,2×10м) белый</t>
  </si>
  <si>
    <t>Спанбонд (укрывной материал) 60мкм (2,1×10м) белый</t>
  </si>
  <si>
    <t>Спанбонд (укрывной материал) 60мкм (3,2×10м) белый</t>
  </si>
  <si>
    <t>Спанбонд (укрывной материал) 60мкм (4,2×10м) белый</t>
  </si>
  <si>
    <t>Спанбонд (укрывной материал) 60мкм (0,8×10м) черный</t>
  </si>
  <si>
    <t>Спанбонд (укрывной материал) 60мкм (1,6×10м) черный</t>
  </si>
  <si>
    <t>Спанбонд (укрывной материал) 60мкм (2,1×10м) черный</t>
  </si>
  <si>
    <t>Спанбонд (укрывной материал) 60мкм (3,2×10м) черный</t>
  </si>
  <si>
    <t>Чехлы и конусы для укрытия растений из спанбонда</t>
  </si>
  <si>
    <r>
      <t>Чехол для кустарников и цветов 80мкм (0,4</t>
    </r>
    <r>
      <rPr>
        <b/>
        <sz val="10"/>
        <rFont val="Calibri"/>
        <family val="2"/>
      </rPr>
      <t>×</t>
    </r>
    <r>
      <rPr>
        <b/>
        <sz val="9"/>
        <rFont val="Calibri"/>
        <family val="2"/>
      </rPr>
      <t>0,8м) белый</t>
    </r>
  </si>
  <si>
    <r>
      <t>Чехол для кустарников и цветов 80мкм (0,8</t>
    </r>
    <r>
      <rPr>
        <b/>
        <sz val="10"/>
        <rFont val="Calibri"/>
        <family val="2"/>
      </rPr>
      <t>×1</t>
    </r>
    <r>
      <rPr>
        <b/>
        <sz val="9"/>
        <rFont val="Calibri"/>
        <family val="2"/>
      </rPr>
      <t>,2м) белый</t>
    </r>
  </si>
  <si>
    <r>
      <t>Чехол для кустарников и цветов 80мкм (1</t>
    </r>
    <r>
      <rPr>
        <b/>
        <sz val="10"/>
        <rFont val="Calibri"/>
        <family val="2"/>
      </rPr>
      <t>×1,6</t>
    </r>
    <r>
      <rPr>
        <b/>
        <sz val="9"/>
        <rFont val="Calibri"/>
        <family val="2"/>
      </rPr>
      <t>м) белый</t>
    </r>
  </si>
  <si>
    <r>
      <t>Конус для хвойных растений 80мкм (1</t>
    </r>
    <r>
      <rPr>
        <b/>
        <sz val="10"/>
        <rFont val="Calibri"/>
        <family val="2"/>
      </rPr>
      <t>×</t>
    </r>
    <r>
      <rPr>
        <b/>
        <sz val="9"/>
        <rFont val="Calibri"/>
        <family val="2"/>
      </rPr>
      <t>1,2м) белый</t>
    </r>
  </si>
  <si>
    <r>
      <t>Конус для хвойных растений 80мкм (1,2</t>
    </r>
    <r>
      <rPr>
        <b/>
        <sz val="10"/>
        <rFont val="Calibri"/>
        <family val="2"/>
      </rPr>
      <t>×</t>
    </r>
    <r>
      <rPr>
        <b/>
        <sz val="9"/>
        <rFont val="Calibri"/>
        <family val="2"/>
      </rPr>
      <t>1,7м) белый</t>
    </r>
  </si>
  <si>
    <r>
      <t>Конус для хвойных растений 80мкм (1,5</t>
    </r>
    <r>
      <rPr>
        <b/>
        <sz val="10"/>
        <rFont val="Calibri"/>
        <family val="2"/>
      </rPr>
      <t>×2</t>
    </r>
    <r>
      <rPr>
        <b/>
        <sz val="9"/>
        <rFont val="Calibri"/>
        <family val="2"/>
      </rPr>
      <t>,5м) белый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</si>
</sst>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33" borderId="24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>
      <alignment horizontal="center" vertical="center"/>
    </xf>
    <xf numFmtId="2" fontId="19" fillId="33" borderId="18" xfId="0" applyNumberFormat="1" applyFont="1" applyFill="1" applyBorder="1" applyAlignment="1">
      <alignment horizontal="center" vertical="center"/>
    </xf>
    <xf numFmtId="2" fontId="19" fillId="33" borderId="21" xfId="0" applyNumberFormat="1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2" fontId="19" fillId="33" borderId="20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 wrapText="1"/>
    </xf>
    <xf numFmtId="2" fontId="19" fillId="33" borderId="18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2" fontId="19" fillId="33" borderId="24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2" fontId="19" fillId="33" borderId="21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0" borderId="16" xfId="0" applyFont="1" applyFill="1" applyBorder="1" applyAlignment="1">
      <alignment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2" fontId="19" fillId="0" borderId="17" xfId="0" applyNumberFormat="1" applyFont="1" applyFill="1" applyBorder="1" applyAlignment="1">
      <alignment horizontal="right" vertical="center"/>
    </xf>
    <xf numFmtId="2" fontId="19" fillId="0" borderId="17" xfId="0" applyNumberFormat="1" applyFont="1" applyFill="1" applyBorder="1" applyAlignment="1" applyProtection="1">
      <alignment horizontal="right" vertical="center"/>
      <protection locked="0"/>
    </xf>
    <xf numFmtId="2" fontId="19" fillId="33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 wrapText="1"/>
    </xf>
    <xf numFmtId="2" fontId="19" fillId="0" borderId="23" xfId="0" applyNumberFormat="1" applyFont="1" applyFill="1" applyBorder="1" applyAlignment="1">
      <alignment horizontal="right" vertical="center"/>
    </xf>
    <xf numFmtId="2" fontId="19" fillId="0" borderId="23" xfId="0" applyNumberFormat="1" applyFont="1" applyFill="1" applyBorder="1" applyAlignment="1" applyProtection="1">
      <alignment horizontal="right" vertical="center"/>
      <protection locked="0"/>
    </xf>
    <xf numFmtId="2" fontId="19" fillId="33" borderId="23" xfId="0" applyNumberFormat="1" applyFont="1" applyFill="1" applyBorder="1" applyAlignment="1">
      <alignment horizontal="right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2" fontId="19" fillId="0" borderId="20" xfId="0" applyNumberFormat="1" applyFont="1" applyFill="1" applyBorder="1" applyAlignment="1">
      <alignment horizontal="right" vertical="center"/>
    </xf>
    <xf numFmtId="2" fontId="19" fillId="0" borderId="20" xfId="0" applyNumberFormat="1" applyFont="1" applyFill="1" applyBorder="1" applyAlignment="1" applyProtection="1">
      <alignment horizontal="right" vertical="center"/>
      <protection locked="0"/>
    </xf>
    <xf numFmtId="2" fontId="19" fillId="33" borderId="20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23" fillId="35" borderId="0" xfId="0" applyFont="1" applyFill="1" applyBorder="1" applyAlignment="1">
      <alignment horizontal="center" vertical="center"/>
    </xf>
    <xf numFmtId="2" fontId="24" fillId="0" borderId="31" xfId="0" applyNumberFormat="1" applyFont="1" applyFill="1" applyBorder="1" applyAlignment="1" applyProtection="1">
      <alignment horizontal="right" vertical="center"/>
      <protection locked="0"/>
    </xf>
    <xf numFmtId="2" fontId="24" fillId="35" borderId="0" xfId="0" applyNumberFormat="1" applyFont="1" applyFill="1" applyBorder="1" applyAlignment="1" applyProtection="1">
      <alignment horizontal="right" vertical="center"/>
      <protection locked="0"/>
    </xf>
    <xf numFmtId="2" fontId="25" fillId="35" borderId="0" xfId="0" applyNumberFormat="1" applyFont="1" applyFill="1" applyBorder="1" applyAlignment="1">
      <alignment horizontal="right" vertical="center" wrapText="1"/>
    </xf>
    <xf numFmtId="2" fontId="25" fillId="35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2" fontId="25" fillId="35" borderId="0" xfId="0" applyNumberFormat="1" applyFont="1" applyFill="1" applyBorder="1" applyAlignment="1" applyProtection="1">
      <alignment horizontal="right"/>
      <protection locked="0"/>
    </xf>
    <xf numFmtId="2" fontId="25" fillId="35" borderId="0" xfId="0" applyNumberFormat="1" applyFont="1" applyFill="1" applyBorder="1" applyAlignment="1" applyProtection="1">
      <alignment horizontal="right" vertical="center"/>
      <protection locked="0"/>
    </xf>
    <xf numFmtId="2" fontId="25" fillId="35" borderId="0" xfId="0" applyNumberFormat="1" applyFont="1" applyFill="1" applyBorder="1" applyAlignment="1">
      <alignment vertical="center"/>
    </xf>
    <xf numFmtId="2" fontId="25" fillId="35" borderId="0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5" sqref="N5"/>
    </sheetView>
  </sheetViews>
  <sheetFormatPr defaultColWidth="9.140625" defaultRowHeight="15"/>
  <cols>
    <col min="1" max="1" width="50.00390625" style="0" customWidth="1"/>
    <col min="3" max="3" width="10.421875" style="0" customWidth="1"/>
    <col min="14" max="14" width="9.00390625" style="0" customWidth="1"/>
    <col min="15" max="15" width="4.140625" style="0" hidden="1" customWidth="1"/>
  </cols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115"/>
    </row>
    <row r="2" spans="1:15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O2" s="115"/>
    </row>
    <row r="3" spans="1:15" ht="19.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O3" s="115"/>
    </row>
    <row r="4" spans="1:15" ht="15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 t="s">
        <v>8</v>
      </c>
      <c r="I4" s="12"/>
      <c r="J4" s="12"/>
      <c r="K4" s="12"/>
      <c r="L4" s="12"/>
      <c r="M4" s="13"/>
      <c r="O4" s="115"/>
    </row>
    <row r="5" spans="1:15" ht="36.75" customHeight="1" thickBot="1">
      <c r="A5" s="14"/>
      <c r="B5" s="15"/>
      <c r="C5" s="15"/>
      <c r="D5" s="15"/>
      <c r="E5" s="15"/>
      <c r="F5" s="15"/>
      <c r="G5" s="15"/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7" t="s">
        <v>14</v>
      </c>
      <c r="O5" s="116"/>
    </row>
    <row r="6" spans="1:15" ht="15.75" customHeight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O6" s="117"/>
    </row>
    <row r="7" spans="1:15" ht="15">
      <c r="A7" s="21" t="s">
        <v>16</v>
      </c>
      <c r="B7" s="22">
        <v>3</v>
      </c>
      <c r="C7" s="22">
        <v>30</v>
      </c>
      <c r="D7" s="22">
        <v>300</v>
      </c>
      <c r="E7" s="23">
        <v>22.5</v>
      </c>
      <c r="F7" s="23">
        <f>B7*D7</f>
        <v>900</v>
      </c>
      <c r="G7" s="23">
        <v>401055</v>
      </c>
      <c r="H7" s="24"/>
      <c r="I7" s="25"/>
      <c r="J7" s="25">
        <f>B7*L7</f>
        <v>12.450000000000001</v>
      </c>
      <c r="K7" s="25">
        <f>E7*M7</f>
        <v>3735</v>
      </c>
      <c r="L7" s="26">
        <f>K7/F7</f>
        <v>4.15</v>
      </c>
      <c r="M7" s="27">
        <f>O7*1.25</f>
        <v>166</v>
      </c>
      <c r="O7" s="118">
        <v>132.8</v>
      </c>
    </row>
    <row r="8" spans="1:15" ht="15">
      <c r="A8" s="21" t="s">
        <v>17</v>
      </c>
      <c r="B8" s="22">
        <v>3</v>
      </c>
      <c r="C8" s="22">
        <v>40</v>
      </c>
      <c r="D8" s="22">
        <v>100</v>
      </c>
      <c r="E8" s="23">
        <v>10</v>
      </c>
      <c r="F8" s="23">
        <f>B8*D8</f>
        <v>300</v>
      </c>
      <c r="G8" s="23">
        <v>401056</v>
      </c>
      <c r="H8" s="24"/>
      <c r="I8" s="25"/>
      <c r="J8" s="25">
        <f aca="true" t="shared" si="0" ref="J8:J15">B8*L8</f>
        <v>16.6</v>
      </c>
      <c r="K8" s="25">
        <f aca="true" t="shared" si="1" ref="K8:K15">E8*M8</f>
        <v>1660</v>
      </c>
      <c r="L8" s="26">
        <f aca="true" t="shared" si="2" ref="L8:L15">K8/F8</f>
        <v>5.533333333333333</v>
      </c>
      <c r="M8" s="27">
        <f aca="true" t="shared" si="3" ref="M8:M15">O8*1.25</f>
        <v>166</v>
      </c>
      <c r="O8" s="118">
        <v>132.8</v>
      </c>
    </row>
    <row r="9" spans="1:15" ht="15">
      <c r="A9" s="28" t="s">
        <v>18</v>
      </c>
      <c r="B9" s="22">
        <v>3</v>
      </c>
      <c r="C9" s="22">
        <v>60</v>
      </c>
      <c r="D9" s="22">
        <v>100</v>
      </c>
      <c r="E9" s="23">
        <v>15</v>
      </c>
      <c r="F9" s="23">
        <f aca="true" t="shared" si="4" ref="F9:F27">B9*D9</f>
        <v>300</v>
      </c>
      <c r="G9" s="23">
        <v>401058</v>
      </c>
      <c r="H9" s="24"/>
      <c r="I9" s="25"/>
      <c r="J9" s="25">
        <f t="shared" si="0"/>
        <v>24.337500000000002</v>
      </c>
      <c r="K9" s="25">
        <f t="shared" si="1"/>
        <v>2433.75</v>
      </c>
      <c r="L9" s="26">
        <f t="shared" si="2"/>
        <v>8.1125</v>
      </c>
      <c r="M9" s="27">
        <f t="shared" si="3"/>
        <v>162.25</v>
      </c>
      <c r="O9" s="118">
        <v>129.8</v>
      </c>
    </row>
    <row r="10" spans="1:15" ht="15">
      <c r="A10" s="28" t="s">
        <v>19</v>
      </c>
      <c r="B10" s="22">
        <v>3</v>
      </c>
      <c r="C10" s="22">
        <v>80</v>
      </c>
      <c r="D10" s="22">
        <v>100</v>
      </c>
      <c r="E10" s="23">
        <v>20</v>
      </c>
      <c r="F10" s="23">
        <f t="shared" si="4"/>
        <v>300</v>
      </c>
      <c r="G10" s="23">
        <v>401059</v>
      </c>
      <c r="H10" s="24"/>
      <c r="I10" s="25"/>
      <c r="J10" s="25">
        <f t="shared" si="0"/>
        <v>32.45</v>
      </c>
      <c r="K10" s="25">
        <f t="shared" si="1"/>
        <v>3245</v>
      </c>
      <c r="L10" s="26">
        <f t="shared" si="2"/>
        <v>10.816666666666666</v>
      </c>
      <c r="M10" s="27">
        <f t="shared" si="3"/>
        <v>162.25</v>
      </c>
      <c r="O10" s="118">
        <v>129.8</v>
      </c>
    </row>
    <row r="11" spans="1:15" ht="15">
      <c r="A11" s="28" t="s">
        <v>20</v>
      </c>
      <c r="B11" s="22">
        <v>3</v>
      </c>
      <c r="C11" s="22">
        <v>100</v>
      </c>
      <c r="D11" s="22">
        <v>100</v>
      </c>
      <c r="E11" s="23">
        <v>25</v>
      </c>
      <c r="F11" s="23">
        <f t="shared" si="4"/>
        <v>300</v>
      </c>
      <c r="G11" s="23">
        <v>401060</v>
      </c>
      <c r="H11" s="24"/>
      <c r="I11" s="25"/>
      <c r="J11" s="25">
        <f t="shared" si="0"/>
        <v>40.5625</v>
      </c>
      <c r="K11" s="25">
        <f t="shared" si="1"/>
        <v>4056.25</v>
      </c>
      <c r="L11" s="26">
        <f t="shared" si="2"/>
        <v>13.520833333333334</v>
      </c>
      <c r="M11" s="27">
        <f t="shared" si="3"/>
        <v>162.25</v>
      </c>
      <c r="O11" s="118">
        <v>129.8</v>
      </c>
    </row>
    <row r="12" spans="1:15" ht="15">
      <c r="A12" s="28" t="s">
        <v>21</v>
      </c>
      <c r="B12" s="22">
        <v>3</v>
      </c>
      <c r="C12" s="22">
        <v>120</v>
      </c>
      <c r="D12" s="22">
        <v>100</v>
      </c>
      <c r="E12" s="23">
        <v>30</v>
      </c>
      <c r="F12" s="23">
        <f t="shared" si="4"/>
        <v>300</v>
      </c>
      <c r="G12" s="23">
        <v>401061</v>
      </c>
      <c r="H12" s="24"/>
      <c r="I12" s="25"/>
      <c r="J12" s="25">
        <f t="shared" si="0"/>
        <v>48.675000000000004</v>
      </c>
      <c r="K12" s="25">
        <f t="shared" si="1"/>
        <v>4867.5</v>
      </c>
      <c r="L12" s="26">
        <f t="shared" si="2"/>
        <v>16.225</v>
      </c>
      <c r="M12" s="27">
        <f t="shared" si="3"/>
        <v>162.25</v>
      </c>
      <c r="O12" s="118">
        <v>129.8</v>
      </c>
    </row>
    <row r="13" spans="1:15" ht="15">
      <c r="A13" s="28" t="s">
        <v>22</v>
      </c>
      <c r="B13" s="22">
        <v>3</v>
      </c>
      <c r="C13" s="22">
        <v>150</v>
      </c>
      <c r="D13" s="22">
        <v>100</v>
      </c>
      <c r="E13" s="23">
        <v>37.5</v>
      </c>
      <c r="F13" s="23">
        <f t="shared" si="4"/>
        <v>300</v>
      </c>
      <c r="G13" s="23">
        <v>401062</v>
      </c>
      <c r="H13" s="24"/>
      <c r="I13" s="25"/>
      <c r="J13" s="25">
        <f t="shared" si="0"/>
        <v>60.84375</v>
      </c>
      <c r="K13" s="25">
        <f t="shared" si="1"/>
        <v>6084.375</v>
      </c>
      <c r="L13" s="26">
        <f t="shared" si="2"/>
        <v>20.28125</v>
      </c>
      <c r="M13" s="27">
        <f t="shared" si="3"/>
        <v>162.25</v>
      </c>
      <c r="O13" s="118">
        <v>129.8</v>
      </c>
    </row>
    <row r="14" spans="1:15" ht="15">
      <c r="A14" s="28" t="s">
        <v>23</v>
      </c>
      <c r="B14" s="22">
        <v>3</v>
      </c>
      <c r="C14" s="22">
        <v>200</v>
      </c>
      <c r="D14" s="22">
        <v>100</v>
      </c>
      <c r="E14" s="23">
        <v>50</v>
      </c>
      <c r="F14" s="23">
        <f t="shared" si="4"/>
        <v>300</v>
      </c>
      <c r="G14" s="23">
        <v>401063</v>
      </c>
      <c r="H14" s="24"/>
      <c r="I14" s="25"/>
      <c r="J14" s="25">
        <f t="shared" si="0"/>
        <v>81.125</v>
      </c>
      <c r="K14" s="25">
        <f t="shared" si="1"/>
        <v>8112.5</v>
      </c>
      <c r="L14" s="26">
        <f t="shared" si="2"/>
        <v>27.041666666666668</v>
      </c>
      <c r="M14" s="27">
        <f t="shared" si="3"/>
        <v>162.25</v>
      </c>
      <c r="O14" s="118">
        <v>129.8</v>
      </c>
    </row>
    <row r="15" spans="1:15" ht="15.75" thickBot="1">
      <c r="A15" s="29" t="s">
        <v>24</v>
      </c>
      <c r="B15" s="30">
        <v>3</v>
      </c>
      <c r="C15" s="30">
        <v>300</v>
      </c>
      <c r="D15" s="30">
        <v>60</v>
      </c>
      <c r="E15" s="31">
        <v>45</v>
      </c>
      <c r="F15" s="31">
        <f t="shared" si="4"/>
        <v>180</v>
      </c>
      <c r="G15" s="31">
        <v>401064</v>
      </c>
      <c r="H15" s="32"/>
      <c r="I15" s="33"/>
      <c r="J15" s="33">
        <f t="shared" si="0"/>
        <v>122.625</v>
      </c>
      <c r="K15" s="33">
        <f t="shared" si="1"/>
        <v>7357.5</v>
      </c>
      <c r="L15" s="34">
        <f t="shared" si="2"/>
        <v>40.875</v>
      </c>
      <c r="M15" s="27">
        <f t="shared" si="3"/>
        <v>163.5</v>
      </c>
      <c r="O15" s="119">
        <v>130.8</v>
      </c>
    </row>
    <row r="16" spans="1:15" ht="16.5" customHeight="1" thickBot="1">
      <c r="A16" s="18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O16" s="117"/>
    </row>
    <row r="17" spans="1:15" ht="15">
      <c r="A17" s="35" t="s">
        <v>26</v>
      </c>
      <c r="B17" s="36">
        <v>4</v>
      </c>
      <c r="C17" s="36">
        <v>80</v>
      </c>
      <c r="D17" s="36">
        <v>100</v>
      </c>
      <c r="E17" s="37">
        <v>27</v>
      </c>
      <c r="F17" s="37">
        <f t="shared" si="4"/>
        <v>400</v>
      </c>
      <c r="G17" s="37">
        <v>401065</v>
      </c>
      <c r="H17" s="38"/>
      <c r="I17" s="39"/>
      <c r="J17" s="39">
        <f>B17*L17</f>
        <v>44.145</v>
      </c>
      <c r="K17" s="39">
        <f>E17*M17</f>
        <v>4414.5</v>
      </c>
      <c r="L17" s="39">
        <f>K17/F17</f>
        <v>11.03625</v>
      </c>
      <c r="M17" s="40">
        <f>O17*1.25</f>
        <v>163.5</v>
      </c>
      <c r="O17" s="118">
        <v>130.8</v>
      </c>
    </row>
    <row r="18" spans="1:15" ht="15">
      <c r="A18" s="28" t="s">
        <v>27</v>
      </c>
      <c r="B18" s="22">
        <v>4</v>
      </c>
      <c r="C18" s="22">
        <v>100</v>
      </c>
      <c r="D18" s="22">
        <v>100</v>
      </c>
      <c r="E18" s="23">
        <v>33.5</v>
      </c>
      <c r="F18" s="23">
        <f t="shared" si="4"/>
        <v>400</v>
      </c>
      <c r="G18" s="23">
        <v>401066</v>
      </c>
      <c r="H18" s="24"/>
      <c r="I18" s="25"/>
      <c r="J18" s="25">
        <f>B18*L18</f>
        <v>54.7725</v>
      </c>
      <c r="K18" s="25">
        <f>E18*M18</f>
        <v>5477.25</v>
      </c>
      <c r="L18" s="25">
        <f>K18/F18</f>
        <v>13.693125</v>
      </c>
      <c r="M18" s="27">
        <f>O18*1.25</f>
        <v>163.5</v>
      </c>
      <c r="O18" s="118">
        <v>130.8</v>
      </c>
    </row>
    <row r="19" spans="1:15" ht="15">
      <c r="A19" s="28" t="s">
        <v>28</v>
      </c>
      <c r="B19" s="22">
        <v>4</v>
      </c>
      <c r="C19" s="22">
        <v>120</v>
      </c>
      <c r="D19" s="22">
        <v>100</v>
      </c>
      <c r="E19" s="23">
        <v>40</v>
      </c>
      <c r="F19" s="23">
        <f t="shared" si="4"/>
        <v>400</v>
      </c>
      <c r="G19" s="23">
        <v>401067</v>
      </c>
      <c r="H19" s="24"/>
      <c r="I19" s="25"/>
      <c r="J19" s="25">
        <f>B19*L19</f>
        <v>65.4</v>
      </c>
      <c r="K19" s="25">
        <f>E19*M19</f>
        <v>6540</v>
      </c>
      <c r="L19" s="25">
        <f>K19/F19</f>
        <v>16.35</v>
      </c>
      <c r="M19" s="27">
        <f>O19*1.25</f>
        <v>163.5</v>
      </c>
      <c r="O19" s="118">
        <v>130.8</v>
      </c>
    </row>
    <row r="20" spans="1:15" ht="15">
      <c r="A20" s="28" t="s">
        <v>29</v>
      </c>
      <c r="B20" s="22">
        <v>4</v>
      </c>
      <c r="C20" s="22">
        <v>150</v>
      </c>
      <c r="D20" s="22">
        <v>100</v>
      </c>
      <c r="E20" s="23">
        <v>50</v>
      </c>
      <c r="F20" s="23">
        <f t="shared" si="4"/>
        <v>400</v>
      </c>
      <c r="G20" s="23">
        <v>401068</v>
      </c>
      <c r="H20" s="24"/>
      <c r="I20" s="25"/>
      <c r="J20" s="25">
        <f>B20*L20</f>
        <v>81.75</v>
      </c>
      <c r="K20" s="25">
        <f>E20*M20</f>
        <v>8175</v>
      </c>
      <c r="L20" s="25">
        <f>K20/F20</f>
        <v>20.4375</v>
      </c>
      <c r="M20" s="27">
        <f>O20*1.25</f>
        <v>163.5</v>
      </c>
      <c r="O20" s="118">
        <v>130.8</v>
      </c>
    </row>
    <row r="21" spans="1:15" ht="15.75" thickBot="1">
      <c r="A21" s="29" t="s">
        <v>30</v>
      </c>
      <c r="B21" s="30">
        <v>4</v>
      </c>
      <c r="C21" s="30">
        <v>200</v>
      </c>
      <c r="D21" s="30">
        <v>75</v>
      </c>
      <c r="E21" s="31">
        <v>50</v>
      </c>
      <c r="F21" s="31">
        <f t="shared" si="4"/>
        <v>300</v>
      </c>
      <c r="G21" s="31">
        <v>401069</v>
      </c>
      <c r="H21" s="32"/>
      <c r="I21" s="33"/>
      <c r="J21" s="33">
        <f>B21*L21</f>
        <v>109</v>
      </c>
      <c r="K21" s="33">
        <f>E21*M21</f>
        <v>8175</v>
      </c>
      <c r="L21" s="33">
        <f>K21/F21</f>
        <v>27.25</v>
      </c>
      <c r="M21" s="41">
        <f>O21*1.25</f>
        <v>163.5</v>
      </c>
      <c r="O21" s="119">
        <v>130.8</v>
      </c>
    </row>
    <row r="22" spans="1:15" ht="16.5" customHeight="1" thickBo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O22" s="117"/>
    </row>
    <row r="23" spans="1:15" ht="15">
      <c r="A23" s="35" t="s">
        <v>32</v>
      </c>
      <c r="B23" s="36">
        <v>6</v>
      </c>
      <c r="C23" s="36">
        <v>80</v>
      </c>
      <c r="D23" s="36">
        <v>100</v>
      </c>
      <c r="E23" s="37">
        <v>40</v>
      </c>
      <c r="F23" s="37">
        <f t="shared" si="4"/>
        <v>600</v>
      </c>
      <c r="G23" s="37">
        <v>401070</v>
      </c>
      <c r="H23" s="38"/>
      <c r="I23" s="39"/>
      <c r="J23" s="39">
        <f>B23*L23</f>
        <v>65.4</v>
      </c>
      <c r="K23" s="39">
        <f>E23*M23</f>
        <v>6540</v>
      </c>
      <c r="L23" s="39">
        <f>K23/F23</f>
        <v>10.9</v>
      </c>
      <c r="M23" s="40">
        <f>O23*1.25</f>
        <v>163.5</v>
      </c>
      <c r="O23" s="118">
        <v>130.8</v>
      </c>
    </row>
    <row r="24" spans="1:15" ht="15">
      <c r="A24" s="28" t="s">
        <v>33</v>
      </c>
      <c r="B24" s="22">
        <v>6</v>
      </c>
      <c r="C24" s="22">
        <v>100</v>
      </c>
      <c r="D24" s="22">
        <v>100</v>
      </c>
      <c r="E24" s="23">
        <v>50</v>
      </c>
      <c r="F24" s="23">
        <f t="shared" si="4"/>
        <v>600</v>
      </c>
      <c r="G24" s="23">
        <v>401071</v>
      </c>
      <c r="H24" s="24"/>
      <c r="I24" s="25"/>
      <c r="J24" s="25">
        <f>B24*L24</f>
        <v>81.75</v>
      </c>
      <c r="K24" s="25">
        <f>E24*M24</f>
        <v>8175</v>
      </c>
      <c r="L24" s="25">
        <f>K24/F24</f>
        <v>13.625</v>
      </c>
      <c r="M24" s="27">
        <f>O24*1.25</f>
        <v>163.5</v>
      </c>
      <c r="O24" s="118">
        <v>130.8</v>
      </c>
    </row>
    <row r="25" spans="1:15" ht="15">
      <c r="A25" s="28" t="s">
        <v>34</v>
      </c>
      <c r="B25" s="22">
        <v>6</v>
      </c>
      <c r="C25" s="22">
        <v>120</v>
      </c>
      <c r="D25" s="22">
        <v>85</v>
      </c>
      <c r="E25" s="23">
        <v>50</v>
      </c>
      <c r="F25" s="23">
        <f t="shared" si="4"/>
        <v>510</v>
      </c>
      <c r="G25" s="23">
        <v>401072</v>
      </c>
      <c r="H25" s="24"/>
      <c r="I25" s="25"/>
      <c r="J25" s="25">
        <f>B25*L25</f>
        <v>96.1764705882353</v>
      </c>
      <c r="K25" s="25">
        <f>E25*M25</f>
        <v>8175</v>
      </c>
      <c r="L25" s="25">
        <f>K25/F25</f>
        <v>16.029411764705884</v>
      </c>
      <c r="M25" s="27">
        <f>O25*1.25</f>
        <v>163.5</v>
      </c>
      <c r="O25" s="118">
        <v>130.8</v>
      </c>
    </row>
    <row r="26" spans="1:15" ht="15">
      <c r="A26" s="28" t="s">
        <v>35</v>
      </c>
      <c r="B26" s="22">
        <v>6</v>
      </c>
      <c r="C26" s="22">
        <v>150</v>
      </c>
      <c r="D26" s="22">
        <v>65</v>
      </c>
      <c r="E26" s="23">
        <v>50</v>
      </c>
      <c r="F26" s="23">
        <f t="shared" si="4"/>
        <v>390</v>
      </c>
      <c r="G26" s="23">
        <v>401073</v>
      </c>
      <c r="H26" s="24"/>
      <c r="I26" s="25"/>
      <c r="J26" s="25">
        <f>B26*L26</f>
        <v>125.76923076923076</v>
      </c>
      <c r="K26" s="25">
        <f>E26*M26</f>
        <v>8175</v>
      </c>
      <c r="L26" s="25">
        <f>K26/F26</f>
        <v>20.96153846153846</v>
      </c>
      <c r="M26" s="27">
        <f>O26*1.25</f>
        <v>163.5</v>
      </c>
      <c r="O26" s="118">
        <v>130.8</v>
      </c>
    </row>
    <row r="27" spans="1:15" ht="15.75" thickBot="1">
      <c r="A27" s="29" t="s">
        <v>36</v>
      </c>
      <c r="B27" s="30">
        <v>6</v>
      </c>
      <c r="C27" s="30">
        <v>200</v>
      </c>
      <c r="D27" s="30">
        <v>50</v>
      </c>
      <c r="E27" s="31">
        <v>50</v>
      </c>
      <c r="F27" s="31">
        <f t="shared" si="4"/>
        <v>300</v>
      </c>
      <c r="G27" s="31">
        <v>401074</v>
      </c>
      <c r="H27" s="32"/>
      <c r="I27" s="33"/>
      <c r="J27" s="33">
        <f>B27*L27</f>
        <v>163.5</v>
      </c>
      <c r="K27" s="33">
        <f>E27*M27</f>
        <v>8175</v>
      </c>
      <c r="L27" s="33">
        <f>K27/F27</f>
        <v>27.25</v>
      </c>
      <c r="M27" s="41">
        <f>O27*1.25</f>
        <v>163.5</v>
      </c>
      <c r="O27" s="119">
        <v>130.8</v>
      </c>
    </row>
    <row r="28" spans="1:15" ht="16.5" customHeight="1" thickBot="1">
      <c r="A28" s="42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O28" s="117"/>
    </row>
    <row r="29" spans="1:15" ht="15">
      <c r="A29" s="35" t="s">
        <v>38</v>
      </c>
      <c r="B29" s="36">
        <v>3</v>
      </c>
      <c r="C29" s="36">
        <v>80</v>
      </c>
      <c r="D29" s="36">
        <v>100</v>
      </c>
      <c r="E29" s="37">
        <v>20</v>
      </c>
      <c r="F29" s="37">
        <f>B29*D29</f>
        <v>300</v>
      </c>
      <c r="G29" s="37">
        <v>401100</v>
      </c>
      <c r="H29" s="38"/>
      <c r="I29" s="39"/>
      <c r="J29" s="39">
        <f>B29*L29</f>
        <v>33.2</v>
      </c>
      <c r="K29" s="39">
        <f>E29*M29</f>
        <v>3320</v>
      </c>
      <c r="L29" s="39">
        <f>K29/F29</f>
        <v>11.066666666666666</v>
      </c>
      <c r="M29" s="40">
        <f>O29*1.25</f>
        <v>166</v>
      </c>
      <c r="O29" s="118">
        <v>132.8</v>
      </c>
    </row>
    <row r="30" spans="1:15" ht="15">
      <c r="A30" s="28" t="s">
        <v>39</v>
      </c>
      <c r="B30" s="22">
        <v>3</v>
      </c>
      <c r="C30" s="22">
        <v>100</v>
      </c>
      <c r="D30" s="22">
        <v>100</v>
      </c>
      <c r="E30" s="23">
        <v>25</v>
      </c>
      <c r="F30" s="23">
        <f>B30*D30</f>
        <v>300</v>
      </c>
      <c r="G30" s="23">
        <v>401101</v>
      </c>
      <c r="H30" s="24"/>
      <c r="I30" s="25"/>
      <c r="J30" s="25">
        <f>B30*L30</f>
        <v>41.5</v>
      </c>
      <c r="K30" s="25">
        <f>E30*M30</f>
        <v>4150</v>
      </c>
      <c r="L30" s="25">
        <f>K30/F30</f>
        <v>13.833333333333334</v>
      </c>
      <c r="M30" s="27">
        <f>O30*1.25</f>
        <v>166</v>
      </c>
      <c r="O30" s="118">
        <v>132.8</v>
      </c>
    </row>
    <row r="31" spans="1:15" ht="15.75" thickBot="1">
      <c r="A31" s="29" t="s">
        <v>40</v>
      </c>
      <c r="B31" s="30">
        <v>3</v>
      </c>
      <c r="C31" s="30">
        <v>150</v>
      </c>
      <c r="D31" s="30">
        <v>100</v>
      </c>
      <c r="E31" s="31">
        <v>37.5</v>
      </c>
      <c r="F31" s="31">
        <f>B31*D31</f>
        <v>300</v>
      </c>
      <c r="G31" s="31">
        <v>401102</v>
      </c>
      <c r="H31" s="32"/>
      <c r="I31" s="33"/>
      <c r="J31" s="33">
        <f>B31*L31</f>
        <v>62.25</v>
      </c>
      <c r="K31" s="33">
        <f>E31*M31</f>
        <v>6225</v>
      </c>
      <c r="L31" s="33">
        <f>K31/F31</f>
        <v>20.75</v>
      </c>
      <c r="M31" s="41">
        <f>O31*1.25</f>
        <v>166</v>
      </c>
      <c r="O31" s="119">
        <v>132.8</v>
      </c>
    </row>
    <row r="32" spans="1:15" ht="16.5" customHeight="1" thickBot="1">
      <c r="A32" s="42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O32" s="117"/>
    </row>
    <row r="33" spans="1:15" ht="15">
      <c r="A33" s="35" t="s">
        <v>42</v>
      </c>
      <c r="B33" s="36">
        <v>6</v>
      </c>
      <c r="C33" s="36">
        <v>100</v>
      </c>
      <c r="D33" s="36">
        <v>100</v>
      </c>
      <c r="E33" s="37">
        <v>50</v>
      </c>
      <c r="F33" s="37">
        <f>B33*D33</f>
        <v>600</v>
      </c>
      <c r="G33" s="37">
        <v>401103</v>
      </c>
      <c r="H33" s="38"/>
      <c r="I33" s="39"/>
      <c r="J33" s="39">
        <f>B33*L33</f>
        <v>83.625</v>
      </c>
      <c r="K33" s="39">
        <f>E33*M33</f>
        <v>8362.5</v>
      </c>
      <c r="L33" s="39">
        <f>K33/F33</f>
        <v>13.9375</v>
      </c>
      <c r="M33" s="40">
        <f>O33*1.25</f>
        <v>167.25</v>
      </c>
      <c r="O33" s="118">
        <v>133.8</v>
      </c>
    </row>
    <row r="34" spans="1:15" ht="15">
      <c r="A34" s="28" t="s">
        <v>43</v>
      </c>
      <c r="B34" s="22">
        <v>6</v>
      </c>
      <c r="C34" s="22">
        <v>120</v>
      </c>
      <c r="D34" s="22">
        <v>85</v>
      </c>
      <c r="E34" s="23">
        <v>50</v>
      </c>
      <c r="F34" s="23">
        <f>B34*D34</f>
        <v>510</v>
      </c>
      <c r="G34" s="23">
        <v>401104</v>
      </c>
      <c r="H34" s="24"/>
      <c r="I34" s="25"/>
      <c r="J34" s="25">
        <f>B34*L34</f>
        <v>98.38235294117648</v>
      </c>
      <c r="K34" s="25">
        <f>E34*M34</f>
        <v>8362.5</v>
      </c>
      <c r="L34" s="25">
        <f>K34/F34</f>
        <v>16.397058823529413</v>
      </c>
      <c r="M34" s="27">
        <f>O34*1.25</f>
        <v>167.25</v>
      </c>
      <c r="O34" s="118">
        <v>133.8</v>
      </c>
    </row>
    <row r="35" spans="1:15" ht="15">
      <c r="A35" s="28" t="s">
        <v>44</v>
      </c>
      <c r="B35" s="22">
        <v>6</v>
      </c>
      <c r="C35" s="22">
        <v>150</v>
      </c>
      <c r="D35" s="22">
        <v>65</v>
      </c>
      <c r="E35" s="23">
        <v>50</v>
      </c>
      <c r="F35" s="23">
        <f>B35*D35</f>
        <v>390</v>
      </c>
      <c r="G35" s="23">
        <v>401105</v>
      </c>
      <c r="H35" s="24"/>
      <c r="I35" s="25"/>
      <c r="J35" s="25">
        <f>B35*L35</f>
        <v>128.65384615384616</v>
      </c>
      <c r="K35" s="25">
        <f>E35*M35</f>
        <v>8362.5</v>
      </c>
      <c r="L35" s="25">
        <f>K35/F35</f>
        <v>21.442307692307693</v>
      </c>
      <c r="M35" s="27">
        <f>O35*1.25</f>
        <v>167.25</v>
      </c>
      <c r="O35" s="118">
        <v>133.8</v>
      </c>
    </row>
    <row r="36" spans="1:15" ht="15.75" thickBot="1">
      <c r="A36" s="29" t="s">
        <v>45</v>
      </c>
      <c r="B36" s="30">
        <v>6</v>
      </c>
      <c r="C36" s="30">
        <v>200</v>
      </c>
      <c r="D36" s="30">
        <v>50</v>
      </c>
      <c r="E36" s="31">
        <v>50</v>
      </c>
      <c r="F36" s="31">
        <f>B36*D36</f>
        <v>300</v>
      </c>
      <c r="G36" s="31">
        <v>401106</v>
      </c>
      <c r="H36" s="32"/>
      <c r="I36" s="33"/>
      <c r="J36" s="33">
        <f>B36*L36</f>
        <v>167.25</v>
      </c>
      <c r="K36" s="33">
        <f>E36*M36</f>
        <v>8362.5</v>
      </c>
      <c r="L36" s="33">
        <f>K36/F36</f>
        <v>27.875</v>
      </c>
      <c r="M36" s="41">
        <f>O36*1.25</f>
        <v>167.25</v>
      </c>
      <c r="O36" s="119">
        <v>133.8</v>
      </c>
    </row>
    <row r="37" spans="1:15" ht="16.5" customHeight="1" thickBot="1">
      <c r="A37" s="42" t="s">
        <v>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O37" s="117"/>
    </row>
    <row r="38" spans="1:15" ht="25.5" customHeight="1">
      <c r="A38" s="45" t="s">
        <v>47</v>
      </c>
      <c r="B38" s="36">
        <v>12</v>
      </c>
      <c r="C38" s="36">
        <v>120</v>
      </c>
      <c r="D38" s="36">
        <v>50</v>
      </c>
      <c r="E38" s="37">
        <v>66</v>
      </c>
      <c r="F38" s="37">
        <f>B38*D38</f>
        <v>600</v>
      </c>
      <c r="G38" s="37"/>
      <c r="H38" s="38"/>
      <c r="I38" s="39"/>
      <c r="J38" s="39">
        <f>B38*L38</f>
        <v>259.20575999999994</v>
      </c>
      <c r="K38" s="39">
        <f>E38*M38</f>
        <v>12960.287999999999</v>
      </c>
      <c r="L38" s="39">
        <f>K38/F38</f>
        <v>21.600479999999997</v>
      </c>
      <c r="M38" s="40">
        <f>O38*1.2</f>
        <v>196.36799999999997</v>
      </c>
      <c r="N38" s="109"/>
      <c r="O38" s="118">
        <v>163.64</v>
      </c>
    </row>
    <row r="39" spans="1:15" ht="32.25" customHeight="1" thickBot="1">
      <c r="A39" s="46" t="s">
        <v>48</v>
      </c>
      <c r="B39" s="30">
        <v>12</v>
      </c>
      <c r="C39" s="30">
        <v>150</v>
      </c>
      <c r="D39" s="30">
        <v>50</v>
      </c>
      <c r="E39" s="31">
        <v>82.5</v>
      </c>
      <c r="F39" s="31">
        <f>B39*D39</f>
        <v>600</v>
      </c>
      <c r="G39" s="31"/>
      <c r="H39" s="32"/>
      <c r="I39" s="33"/>
      <c r="J39" s="33">
        <f>B39*L39</f>
        <v>336.9564</v>
      </c>
      <c r="K39" s="33">
        <f>E39*M39</f>
        <v>16847.82</v>
      </c>
      <c r="L39" s="33">
        <f>K39/F39</f>
        <v>28.0797</v>
      </c>
      <c r="M39" s="41">
        <f>O39*1.2</f>
        <v>204.216</v>
      </c>
      <c r="O39" s="115">
        <v>170.18</v>
      </c>
    </row>
    <row r="40" spans="1:15" ht="16.5" customHeight="1" thickBot="1">
      <c r="A40" s="18" t="s">
        <v>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O40" s="117"/>
    </row>
    <row r="41" spans="1:15" ht="15">
      <c r="A41" s="35" t="s">
        <v>50</v>
      </c>
      <c r="B41" s="36">
        <v>3</v>
      </c>
      <c r="C41" s="36">
        <v>60</v>
      </c>
      <c r="D41" s="36">
        <v>100</v>
      </c>
      <c r="E41" s="37">
        <v>13</v>
      </c>
      <c r="F41" s="37">
        <f aca="true" t="shared" si="5" ref="F41:F46">B41*D41</f>
        <v>300</v>
      </c>
      <c r="G41" s="37">
        <v>401039</v>
      </c>
      <c r="H41" s="38"/>
      <c r="I41" s="39"/>
      <c r="J41" s="39">
        <f aca="true" t="shared" si="6" ref="J41:J46">B41*L41</f>
        <v>20.442500000000003</v>
      </c>
      <c r="K41" s="39">
        <f aca="true" t="shared" si="7" ref="K41:K46">E41*M41</f>
        <v>2044.25</v>
      </c>
      <c r="L41" s="39">
        <f aca="true" t="shared" si="8" ref="L41:L46">K41/F41</f>
        <v>6.814166666666667</v>
      </c>
      <c r="M41" s="40">
        <f aca="true" t="shared" si="9" ref="M41:M46">O41*1.25</f>
        <v>157.25</v>
      </c>
      <c r="O41" s="118">
        <v>125.8</v>
      </c>
    </row>
    <row r="42" spans="1:15" ht="15">
      <c r="A42" s="28" t="s">
        <v>51</v>
      </c>
      <c r="B42" s="22">
        <v>3</v>
      </c>
      <c r="C42" s="22">
        <v>80</v>
      </c>
      <c r="D42" s="22">
        <v>100</v>
      </c>
      <c r="E42" s="23">
        <v>17.5</v>
      </c>
      <c r="F42" s="23">
        <f t="shared" si="5"/>
        <v>300</v>
      </c>
      <c r="G42" s="23">
        <v>401040</v>
      </c>
      <c r="H42" s="24"/>
      <c r="I42" s="25"/>
      <c r="J42" s="25">
        <f t="shared" si="6"/>
        <v>27.518750000000004</v>
      </c>
      <c r="K42" s="25">
        <f t="shared" si="7"/>
        <v>2751.875</v>
      </c>
      <c r="L42" s="25">
        <f t="shared" si="8"/>
        <v>9.172916666666667</v>
      </c>
      <c r="M42" s="27">
        <f t="shared" si="9"/>
        <v>157.25</v>
      </c>
      <c r="O42" s="118">
        <v>125.8</v>
      </c>
    </row>
    <row r="43" spans="1:15" ht="15">
      <c r="A43" s="28" t="s">
        <v>52</v>
      </c>
      <c r="B43" s="22">
        <v>3</v>
      </c>
      <c r="C43" s="22">
        <v>100</v>
      </c>
      <c r="D43" s="22">
        <v>100</v>
      </c>
      <c r="E43" s="23">
        <v>22</v>
      </c>
      <c r="F43" s="23">
        <f t="shared" si="5"/>
        <v>300</v>
      </c>
      <c r="G43" s="23">
        <v>401041</v>
      </c>
      <c r="H43" s="24"/>
      <c r="I43" s="25"/>
      <c r="J43" s="25">
        <f t="shared" si="6"/>
        <v>34.595</v>
      </c>
      <c r="K43" s="25">
        <f t="shared" si="7"/>
        <v>3459.5</v>
      </c>
      <c r="L43" s="25">
        <f t="shared" si="8"/>
        <v>11.531666666666666</v>
      </c>
      <c r="M43" s="27">
        <f t="shared" si="9"/>
        <v>157.25</v>
      </c>
      <c r="O43" s="118">
        <v>125.8</v>
      </c>
    </row>
    <row r="44" spans="1:15" ht="15">
      <c r="A44" s="28" t="s">
        <v>53</v>
      </c>
      <c r="B44" s="22">
        <v>3</v>
      </c>
      <c r="C44" s="22">
        <v>120</v>
      </c>
      <c r="D44" s="22">
        <v>100</v>
      </c>
      <c r="E44" s="23">
        <v>26.5</v>
      </c>
      <c r="F44" s="23">
        <f t="shared" si="5"/>
        <v>300</v>
      </c>
      <c r="G44" s="23">
        <v>401042</v>
      </c>
      <c r="H44" s="24"/>
      <c r="I44" s="25"/>
      <c r="J44" s="25">
        <f t="shared" si="6"/>
        <v>41.67125</v>
      </c>
      <c r="K44" s="25">
        <f t="shared" si="7"/>
        <v>4167.125</v>
      </c>
      <c r="L44" s="25">
        <f t="shared" si="8"/>
        <v>13.890416666666667</v>
      </c>
      <c r="M44" s="27">
        <f t="shared" si="9"/>
        <v>157.25</v>
      </c>
      <c r="O44" s="118">
        <v>125.8</v>
      </c>
    </row>
    <row r="45" spans="1:15" ht="15">
      <c r="A45" s="28" t="s">
        <v>54</v>
      </c>
      <c r="B45" s="22">
        <v>3</v>
      </c>
      <c r="C45" s="22">
        <v>150</v>
      </c>
      <c r="D45" s="22">
        <v>100</v>
      </c>
      <c r="E45" s="23">
        <v>33</v>
      </c>
      <c r="F45" s="23">
        <f t="shared" si="5"/>
        <v>300</v>
      </c>
      <c r="G45" s="23">
        <v>401043</v>
      </c>
      <c r="H45" s="24"/>
      <c r="I45" s="25"/>
      <c r="J45" s="25">
        <f t="shared" si="6"/>
        <v>51.8925</v>
      </c>
      <c r="K45" s="25">
        <f t="shared" si="7"/>
        <v>5189.25</v>
      </c>
      <c r="L45" s="25">
        <f t="shared" si="8"/>
        <v>17.2975</v>
      </c>
      <c r="M45" s="27">
        <f t="shared" si="9"/>
        <v>157.25</v>
      </c>
      <c r="O45" s="118">
        <v>125.8</v>
      </c>
    </row>
    <row r="46" spans="1:15" ht="15.75" thickBot="1">
      <c r="A46" s="29" t="s">
        <v>55</v>
      </c>
      <c r="B46" s="30">
        <v>3</v>
      </c>
      <c r="C46" s="30">
        <v>200</v>
      </c>
      <c r="D46" s="30">
        <v>100</v>
      </c>
      <c r="E46" s="31">
        <v>44</v>
      </c>
      <c r="F46" s="31">
        <f t="shared" si="5"/>
        <v>300</v>
      </c>
      <c r="G46" s="31">
        <v>401044</v>
      </c>
      <c r="H46" s="32"/>
      <c r="I46" s="33"/>
      <c r="J46" s="33">
        <f t="shared" si="6"/>
        <v>69.19</v>
      </c>
      <c r="K46" s="33">
        <f t="shared" si="7"/>
        <v>6919</v>
      </c>
      <c r="L46" s="33">
        <f t="shared" si="8"/>
        <v>23.063333333333333</v>
      </c>
      <c r="M46" s="41">
        <f t="shared" si="9"/>
        <v>157.25</v>
      </c>
      <c r="O46" s="119">
        <v>125.8</v>
      </c>
    </row>
    <row r="47" spans="1:15" ht="16.5" customHeight="1" thickBot="1">
      <c r="A47" s="42" t="s">
        <v>56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O47" s="117"/>
    </row>
    <row r="48" spans="1:15" ht="15">
      <c r="A48" s="35" t="s">
        <v>57</v>
      </c>
      <c r="B48" s="36">
        <v>4</v>
      </c>
      <c r="C48" s="36">
        <v>100</v>
      </c>
      <c r="D48" s="36">
        <v>100</v>
      </c>
      <c r="E48" s="37">
        <v>29.3</v>
      </c>
      <c r="F48" s="37">
        <f>B48*D48</f>
        <v>400</v>
      </c>
      <c r="G48" s="37">
        <v>401045</v>
      </c>
      <c r="H48" s="38"/>
      <c r="I48" s="39"/>
      <c r="J48" s="39">
        <f>B48*L48</f>
        <v>46.4405</v>
      </c>
      <c r="K48" s="39">
        <f>E48*M48</f>
        <v>4644.05</v>
      </c>
      <c r="L48" s="39">
        <f>K48/F48</f>
        <v>11.610125</v>
      </c>
      <c r="M48" s="40">
        <f>O48*1.25</f>
        <v>158.5</v>
      </c>
      <c r="O48" s="118">
        <v>126.8</v>
      </c>
    </row>
    <row r="49" spans="1:15" ht="15">
      <c r="A49" s="28" t="s">
        <v>58</v>
      </c>
      <c r="B49" s="22">
        <v>4</v>
      </c>
      <c r="C49" s="22">
        <v>120</v>
      </c>
      <c r="D49" s="22">
        <v>100</v>
      </c>
      <c r="E49" s="23">
        <v>35</v>
      </c>
      <c r="F49" s="23">
        <f>B49*D49</f>
        <v>400</v>
      </c>
      <c r="G49" s="23">
        <v>401046</v>
      </c>
      <c r="H49" s="24"/>
      <c r="I49" s="25"/>
      <c r="J49" s="25">
        <f>B49*L49</f>
        <v>55.475</v>
      </c>
      <c r="K49" s="25">
        <f>E49*M49</f>
        <v>5547.5</v>
      </c>
      <c r="L49" s="25">
        <f>K49/F49</f>
        <v>13.86875</v>
      </c>
      <c r="M49" s="27">
        <f>O49*1.25</f>
        <v>158.5</v>
      </c>
      <c r="O49" s="118">
        <v>126.8</v>
      </c>
    </row>
    <row r="50" spans="1:15" ht="15">
      <c r="A50" s="28" t="s">
        <v>59</v>
      </c>
      <c r="B50" s="22">
        <v>4</v>
      </c>
      <c r="C50" s="22">
        <v>150</v>
      </c>
      <c r="D50" s="22">
        <v>100</v>
      </c>
      <c r="E50" s="23">
        <v>44</v>
      </c>
      <c r="F50" s="23">
        <f>B50*D50</f>
        <v>400</v>
      </c>
      <c r="G50" s="23">
        <v>401047</v>
      </c>
      <c r="H50" s="24"/>
      <c r="I50" s="25"/>
      <c r="J50" s="25">
        <f>B50*L50</f>
        <v>69.74</v>
      </c>
      <c r="K50" s="25">
        <f>E50*M50</f>
        <v>6974</v>
      </c>
      <c r="L50" s="25">
        <f>K50/F50</f>
        <v>17.435</v>
      </c>
      <c r="M50" s="27">
        <f>O50*1.25</f>
        <v>158.5</v>
      </c>
      <c r="O50" s="118">
        <v>126.8</v>
      </c>
    </row>
    <row r="51" spans="1:15" ht="15.75" thickBot="1">
      <c r="A51" s="29" t="s">
        <v>60</v>
      </c>
      <c r="B51" s="30">
        <v>4</v>
      </c>
      <c r="C51" s="30">
        <v>200</v>
      </c>
      <c r="D51" s="30">
        <v>85</v>
      </c>
      <c r="E51" s="31">
        <v>50</v>
      </c>
      <c r="F51" s="31">
        <f>B51*D51</f>
        <v>340</v>
      </c>
      <c r="G51" s="31">
        <v>401048</v>
      </c>
      <c r="H51" s="32"/>
      <c r="I51" s="33"/>
      <c r="J51" s="33">
        <f>B51*L51</f>
        <v>93.23529411764706</v>
      </c>
      <c r="K51" s="33">
        <f>E51*M51</f>
        <v>7925</v>
      </c>
      <c r="L51" s="33">
        <f>K51/F51</f>
        <v>23.308823529411764</v>
      </c>
      <c r="M51" s="41">
        <f>O51*1.25</f>
        <v>158.5</v>
      </c>
      <c r="O51" s="119">
        <v>126.8</v>
      </c>
    </row>
    <row r="52" spans="1:15" ht="16.5" customHeight="1" thickBot="1">
      <c r="A52" s="4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O52" s="117"/>
    </row>
    <row r="53" spans="1:15" ht="15">
      <c r="A53" s="35" t="s">
        <v>62</v>
      </c>
      <c r="B53" s="36">
        <v>6</v>
      </c>
      <c r="C53" s="36">
        <v>100</v>
      </c>
      <c r="D53" s="36">
        <v>100</v>
      </c>
      <c r="E53" s="37">
        <v>44</v>
      </c>
      <c r="F53" s="37">
        <f>B53*D53</f>
        <v>600</v>
      </c>
      <c r="G53" s="37">
        <v>401049</v>
      </c>
      <c r="H53" s="38"/>
      <c r="I53" s="39"/>
      <c r="J53" s="39">
        <f>B53*L53</f>
        <v>69.74</v>
      </c>
      <c r="K53" s="39">
        <f>E53*M53</f>
        <v>6974</v>
      </c>
      <c r="L53" s="39">
        <f>K53/F53</f>
        <v>11.623333333333333</v>
      </c>
      <c r="M53" s="40">
        <f>O53*1.25</f>
        <v>158.5</v>
      </c>
      <c r="O53" s="118">
        <v>126.8</v>
      </c>
    </row>
    <row r="54" spans="1:15" ht="15">
      <c r="A54" s="28" t="s">
        <v>63</v>
      </c>
      <c r="B54" s="22">
        <v>6</v>
      </c>
      <c r="C54" s="22">
        <v>120</v>
      </c>
      <c r="D54" s="22">
        <v>85</v>
      </c>
      <c r="E54" s="23">
        <v>44</v>
      </c>
      <c r="F54" s="23">
        <f>B54*D54</f>
        <v>510</v>
      </c>
      <c r="G54" s="23">
        <v>401050</v>
      </c>
      <c r="H54" s="24"/>
      <c r="I54" s="25"/>
      <c r="J54" s="25">
        <f>B54*L54</f>
        <v>82.04705882352941</v>
      </c>
      <c r="K54" s="25">
        <f>E54*M54</f>
        <v>6974</v>
      </c>
      <c r="L54" s="25">
        <f>K54/F54</f>
        <v>13.674509803921568</v>
      </c>
      <c r="M54" s="27">
        <f>O54*1.25</f>
        <v>158.5</v>
      </c>
      <c r="O54" s="118">
        <v>126.8</v>
      </c>
    </row>
    <row r="55" spans="1:15" ht="15">
      <c r="A55" s="28" t="s">
        <v>64</v>
      </c>
      <c r="B55" s="22">
        <v>6</v>
      </c>
      <c r="C55" s="22">
        <v>150</v>
      </c>
      <c r="D55" s="22">
        <v>65</v>
      </c>
      <c r="E55" s="23">
        <v>44</v>
      </c>
      <c r="F55" s="23">
        <f>B55*D55</f>
        <v>390</v>
      </c>
      <c r="G55" s="23">
        <v>401051</v>
      </c>
      <c r="H55" s="24"/>
      <c r="I55" s="25"/>
      <c r="J55" s="25">
        <f>B55*L55</f>
        <v>107.2923076923077</v>
      </c>
      <c r="K55" s="25">
        <f>E55*M55</f>
        <v>6974</v>
      </c>
      <c r="L55" s="25">
        <f>K55/F55</f>
        <v>17.882051282051282</v>
      </c>
      <c r="M55" s="27">
        <f>O55*1.25</f>
        <v>158.5</v>
      </c>
      <c r="O55" s="118">
        <v>126.8</v>
      </c>
    </row>
    <row r="56" spans="1:15" ht="15.75" thickBot="1">
      <c r="A56" s="29" t="s">
        <v>65</v>
      </c>
      <c r="B56" s="30">
        <v>6</v>
      </c>
      <c r="C56" s="30">
        <v>200</v>
      </c>
      <c r="D56" s="30">
        <v>50</v>
      </c>
      <c r="E56" s="31">
        <v>44</v>
      </c>
      <c r="F56" s="31">
        <f>B56*D56</f>
        <v>300</v>
      </c>
      <c r="G56" s="31">
        <v>401052</v>
      </c>
      <c r="H56" s="32"/>
      <c r="I56" s="33"/>
      <c r="J56" s="33">
        <f>B56*L56</f>
        <v>139.48</v>
      </c>
      <c r="K56" s="33">
        <f>E56*M56</f>
        <v>6974</v>
      </c>
      <c r="L56" s="33">
        <f>K56/F56</f>
        <v>23.246666666666666</v>
      </c>
      <c r="M56" s="41">
        <f>O56*1.25</f>
        <v>158.5</v>
      </c>
      <c r="O56" s="119">
        <v>126.8</v>
      </c>
    </row>
    <row r="57" spans="1:15" ht="16.5" customHeight="1" thickBot="1">
      <c r="A57" s="18" t="s">
        <v>66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O57" s="117"/>
    </row>
    <row r="58" spans="1:15" ht="18" customHeight="1">
      <c r="A58" s="45" t="s">
        <v>67</v>
      </c>
      <c r="B58" s="36">
        <v>3</v>
      </c>
      <c r="C58" s="36"/>
      <c r="D58" s="36">
        <v>95</v>
      </c>
      <c r="E58" s="36">
        <v>3.8</v>
      </c>
      <c r="F58" s="36">
        <v>285</v>
      </c>
      <c r="G58" s="36"/>
      <c r="H58" s="36"/>
      <c r="I58" s="36"/>
      <c r="J58" s="48">
        <f>B58*L58</f>
        <v>7.4399999999999995</v>
      </c>
      <c r="K58" s="48">
        <f>E58*M58</f>
        <v>706.8</v>
      </c>
      <c r="L58" s="49">
        <f>K58/F58</f>
        <v>2.48</v>
      </c>
      <c r="M58" s="40">
        <f>O58*1.25</f>
        <v>186</v>
      </c>
      <c r="O58" s="120">
        <v>148.8</v>
      </c>
    </row>
    <row r="59" spans="1:15" ht="19.5" customHeight="1">
      <c r="A59" s="50" t="s">
        <v>68</v>
      </c>
      <c r="B59" s="51">
        <v>3</v>
      </c>
      <c r="C59" s="51"/>
      <c r="D59" s="51">
        <v>100</v>
      </c>
      <c r="E59" s="51">
        <v>4</v>
      </c>
      <c r="F59" s="51">
        <f aca="true" t="shared" si="10" ref="F59:F64">B59*D59</f>
        <v>300</v>
      </c>
      <c r="G59" s="51">
        <v>401075</v>
      </c>
      <c r="H59" s="26"/>
      <c r="I59" s="26"/>
      <c r="J59" s="52">
        <f aca="true" t="shared" si="11" ref="J59:J73">B59*L59</f>
        <v>7.4399999999999995</v>
      </c>
      <c r="K59" s="52">
        <f aca="true" t="shared" si="12" ref="K59:K73">E59*M59</f>
        <v>744</v>
      </c>
      <c r="L59" s="26">
        <f aca="true" t="shared" si="13" ref="L59:L73">K59/F59</f>
        <v>2.48</v>
      </c>
      <c r="M59" s="27">
        <f aca="true" t="shared" si="14" ref="M59:M73">O59*1.25</f>
        <v>186</v>
      </c>
      <c r="O59" s="120">
        <v>148.8</v>
      </c>
    </row>
    <row r="60" spans="1:15" ht="20.25" customHeight="1">
      <c r="A60" s="50" t="s">
        <v>69</v>
      </c>
      <c r="B60" s="51">
        <v>3</v>
      </c>
      <c r="C60" s="51"/>
      <c r="D60" s="51">
        <v>100</v>
      </c>
      <c r="E60" s="51">
        <v>5</v>
      </c>
      <c r="F60" s="51">
        <f t="shared" si="10"/>
        <v>300</v>
      </c>
      <c r="G60" s="51">
        <f>G59+1</f>
        <v>401076</v>
      </c>
      <c r="H60" s="26"/>
      <c r="I60" s="26"/>
      <c r="J60" s="52">
        <f t="shared" si="11"/>
        <v>9.1125</v>
      </c>
      <c r="K60" s="52">
        <f t="shared" si="12"/>
        <v>911.25</v>
      </c>
      <c r="L60" s="26">
        <f t="shared" si="13"/>
        <v>3.0375</v>
      </c>
      <c r="M60" s="27">
        <f t="shared" si="14"/>
        <v>182.25</v>
      </c>
      <c r="O60" s="120">
        <v>145.8</v>
      </c>
    </row>
    <row r="61" spans="1:15" ht="20.25" customHeight="1">
      <c r="A61" s="50" t="s">
        <v>70</v>
      </c>
      <c r="B61" s="51">
        <v>3</v>
      </c>
      <c r="C61" s="51"/>
      <c r="D61" s="51">
        <v>100</v>
      </c>
      <c r="E61" s="51">
        <v>6</v>
      </c>
      <c r="F61" s="51">
        <f t="shared" si="10"/>
        <v>300</v>
      </c>
      <c r="G61" s="51">
        <f aca="true" t="shared" si="15" ref="G61:G73">G60+1</f>
        <v>401077</v>
      </c>
      <c r="H61" s="26"/>
      <c r="I61" s="26"/>
      <c r="J61" s="52">
        <f t="shared" si="11"/>
        <v>10.935</v>
      </c>
      <c r="K61" s="52">
        <f t="shared" si="12"/>
        <v>1093.5</v>
      </c>
      <c r="L61" s="26">
        <f t="shared" si="13"/>
        <v>3.645</v>
      </c>
      <c r="M61" s="27">
        <f t="shared" si="14"/>
        <v>182.25</v>
      </c>
      <c r="O61" s="120">
        <v>145.8</v>
      </c>
    </row>
    <row r="62" spans="1:15" ht="18" customHeight="1">
      <c r="A62" s="50" t="s">
        <v>71</v>
      </c>
      <c r="B62" s="51">
        <v>3</v>
      </c>
      <c r="C62" s="51"/>
      <c r="D62" s="51">
        <v>100</v>
      </c>
      <c r="E62" s="51">
        <v>7</v>
      </c>
      <c r="F62" s="51">
        <f t="shared" si="10"/>
        <v>300</v>
      </c>
      <c r="G62" s="51">
        <f t="shared" si="15"/>
        <v>401078</v>
      </c>
      <c r="H62" s="26"/>
      <c r="I62" s="26"/>
      <c r="J62" s="52">
        <f t="shared" si="11"/>
        <v>11.7075</v>
      </c>
      <c r="K62" s="52">
        <f t="shared" si="12"/>
        <v>1170.75</v>
      </c>
      <c r="L62" s="26">
        <f t="shared" si="13"/>
        <v>3.9025</v>
      </c>
      <c r="M62" s="27">
        <f t="shared" si="14"/>
        <v>167.25</v>
      </c>
      <c r="O62" s="120">
        <v>133.8</v>
      </c>
    </row>
    <row r="63" spans="1:15" ht="18.75" customHeight="1">
      <c r="A63" s="50" t="s">
        <v>72</v>
      </c>
      <c r="B63" s="51">
        <v>3</v>
      </c>
      <c r="C63" s="51"/>
      <c r="D63" s="51">
        <v>100</v>
      </c>
      <c r="E63" s="51">
        <v>8</v>
      </c>
      <c r="F63" s="51">
        <f t="shared" si="10"/>
        <v>300</v>
      </c>
      <c r="G63" s="51">
        <f t="shared" si="15"/>
        <v>401079</v>
      </c>
      <c r="H63" s="26"/>
      <c r="I63" s="26"/>
      <c r="J63" s="52">
        <f t="shared" si="11"/>
        <v>13.379999999999999</v>
      </c>
      <c r="K63" s="52">
        <f t="shared" si="12"/>
        <v>1338</v>
      </c>
      <c r="L63" s="26">
        <f t="shared" si="13"/>
        <v>4.46</v>
      </c>
      <c r="M63" s="27">
        <f t="shared" si="14"/>
        <v>167.25</v>
      </c>
      <c r="O63" s="120">
        <v>133.8</v>
      </c>
    </row>
    <row r="64" spans="1:15" ht="18" customHeight="1">
      <c r="A64" s="50" t="s">
        <v>73</v>
      </c>
      <c r="B64" s="51">
        <v>3</v>
      </c>
      <c r="C64" s="51"/>
      <c r="D64" s="51">
        <v>100</v>
      </c>
      <c r="E64" s="51">
        <v>9</v>
      </c>
      <c r="F64" s="51">
        <f t="shared" si="10"/>
        <v>300</v>
      </c>
      <c r="G64" s="51">
        <f t="shared" si="15"/>
        <v>401080</v>
      </c>
      <c r="H64" s="26"/>
      <c r="I64" s="26"/>
      <c r="J64" s="52">
        <f t="shared" si="11"/>
        <v>15.0525</v>
      </c>
      <c r="K64" s="52">
        <f t="shared" si="12"/>
        <v>1505.25</v>
      </c>
      <c r="L64" s="26">
        <f t="shared" si="13"/>
        <v>5.0175</v>
      </c>
      <c r="M64" s="27">
        <f t="shared" si="14"/>
        <v>167.25</v>
      </c>
      <c r="O64" s="120">
        <v>133.8</v>
      </c>
    </row>
    <row r="65" spans="1:15" ht="21" customHeight="1">
      <c r="A65" s="50" t="s">
        <v>74</v>
      </c>
      <c r="B65" s="51">
        <v>3</v>
      </c>
      <c r="C65" s="51"/>
      <c r="D65" s="51">
        <v>100</v>
      </c>
      <c r="E65" s="51">
        <v>11</v>
      </c>
      <c r="F65" s="51">
        <f>B65*D65</f>
        <v>300</v>
      </c>
      <c r="G65" s="51">
        <f t="shared" si="15"/>
        <v>401081</v>
      </c>
      <c r="H65" s="26"/>
      <c r="I65" s="26"/>
      <c r="J65" s="52">
        <f t="shared" si="11"/>
        <v>17.435</v>
      </c>
      <c r="K65" s="52">
        <f t="shared" si="12"/>
        <v>1743.5</v>
      </c>
      <c r="L65" s="26">
        <f t="shared" si="13"/>
        <v>5.8116666666666665</v>
      </c>
      <c r="M65" s="27">
        <f t="shared" si="14"/>
        <v>158.5</v>
      </c>
      <c r="O65" s="120">
        <v>126.8</v>
      </c>
    </row>
    <row r="66" spans="1:15" ht="21" customHeight="1">
      <c r="A66" s="50" t="s">
        <v>75</v>
      </c>
      <c r="B66" s="51">
        <v>3</v>
      </c>
      <c r="C66" s="51"/>
      <c r="D66" s="51">
        <v>100</v>
      </c>
      <c r="E66" s="51">
        <v>12</v>
      </c>
      <c r="F66" s="51">
        <f>B66*D66</f>
        <v>300</v>
      </c>
      <c r="G66" s="51">
        <f t="shared" si="15"/>
        <v>401082</v>
      </c>
      <c r="H66" s="26"/>
      <c r="I66" s="26"/>
      <c r="J66" s="52">
        <f t="shared" si="11"/>
        <v>19.02</v>
      </c>
      <c r="K66" s="52">
        <f t="shared" si="12"/>
        <v>1902</v>
      </c>
      <c r="L66" s="26">
        <f t="shared" si="13"/>
        <v>6.34</v>
      </c>
      <c r="M66" s="27">
        <f t="shared" si="14"/>
        <v>158.5</v>
      </c>
      <c r="O66" s="120">
        <v>126.8</v>
      </c>
    </row>
    <row r="67" spans="1:15" ht="19.5" customHeight="1">
      <c r="A67" s="50" t="s">
        <v>76</v>
      </c>
      <c r="B67" s="51">
        <v>3</v>
      </c>
      <c r="C67" s="51"/>
      <c r="D67" s="51">
        <v>100</v>
      </c>
      <c r="E67" s="51">
        <v>14</v>
      </c>
      <c r="F67" s="51">
        <f>B67*D67</f>
        <v>300</v>
      </c>
      <c r="G67" s="51">
        <f t="shared" si="15"/>
        <v>401083</v>
      </c>
      <c r="H67" s="26"/>
      <c r="I67" s="26"/>
      <c r="J67" s="52">
        <f t="shared" si="11"/>
        <v>22.189999999999998</v>
      </c>
      <c r="K67" s="52">
        <f t="shared" si="12"/>
        <v>2219</v>
      </c>
      <c r="L67" s="26">
        <f t="shared" si="13"/>
        <v>7.3966666666666665</v>
      </c>
      <c r="M67" s="27">
        <f t="shared" si="14"/>
        <v>158.5</v>
      </c>
      <c r="O67" s="120">
        <v>126.8</v>
      </c>
    </row>
    <row r="68" spans="1:15" ht="21" customHeight="1">
      <c r="A68" s="50" t="s">
        <v>77</v>
      </c>
      <c r="B68" s="51">
        <v>3</v>
      </c>
      <c r="C68" s="51"/>
      <c r="D68" s="51">
        <v>100</v>
      </c>
      <c r="E68" s="51">
        <v>15</v>
      </c>
      <c r="F68" s="51">
        <f aca="true" t="shared" si="16" ref="F68:F73">B68*D68</f>
        <v>300</v>
      </c>
      <c r="G68" s="51">
        <f t="shared" si="15"/>
        <v>401084</v>
      </c>
      <c r="H68" s="26"/>
      <c r="I68" s="26"/>
      <c r="J68" s="52">
        <f t="shared" si="11"/>
        <v>23.775</v>
      </c>
      <c r="K68" s="52">
        <f t="shared" si="12"/>
        <v>2377.5</v>
      </c>
      <c r="L68" s="26">
        <f t="shared" si="13"/>
        <v>7.925</v>
      </c>
      <c r="M68" s="27">
        <f t="shared" si="14"/>
        <v>158.5</v>
      </c>
      <c r="O68" s="120">
        <v>126.8</v>
      </c>
    </row>
    <row r="69" spans="1:15" ht="21.75" customHeight="1">
      <c r="A69" s="50" t="s">
        <v>78</v>
      </c>
      <c r="B69" s="51">
        <v>3</v>
      </c>
      <c r="C69" s="51"/>
      <c r="D69" s="51">
        <v>100</v>
      </c>
      <c r="E69" s="51">
        <v>17</v>
      </c>
      <c r="F69" s="51">
        <f t="shared" si="16"/>
        <v>300</v>
      </c>
      <c r="G69" s="51">
        <f t="shared" si="15"/>
        <v>401085</v>
      </c>
      <c r="H69" s="26"/>
      <c r="I69" s="26"/>
      <c r="J69" s="52">
        <f t="shared" si="11"/>
        <v>26.945</v>
      </c>
      <c r="K69" s="52">
        <f t="shared" si="12"/>
        <v>2694.5</v>
      </c>
      <c r="L69" s="26">
        <f t="shared" si="13"/>
        <v>8.981666666666667</v>
      </c>
      <c r="M69" s="27">
        <f t="shared" si="14"/>
        <v>158.5</v>
      </c>
      <c r="O69" s="120">
        <v>126.8</v>
      </c>
    </row>
    <row r="70" spans="1:15" ht="16.5" customHeight="1">
      <c r="A70" s="50" t="s">
        <v>79</v>
      </c>
      <c r="B70" s="51">
        <v>3</v>
      </c>
      <c r="C70" s="51"/>
      <c r="D70" s="51">
        <v>100</v>
      </c>
      <c r="E70" s="51">
        <v>21</v>
      </c>
      <c r="F70" s="51">
        <f t="shared" si="16"/>
        <v>300</v>
      </c>
      <c r="G70" s="51">
        <f t="shared" si="15"/>
        <v>401086</v>
      </c>
      <c r="H70" s="26"/>
      <c r="I70" s="26"/>
      <c r="J70" s="52">
        <f t="shared" si="11"/>
        <v>33.0225</v>
      </c>
      <c r="K70" s="52">
        <f t="shared" si="12"/>
        <v>3302.25</v>
      </c>
      <c r="L70" s="26">
        <f t="shared" si="13"/>
        <v>11.0075</v>
      </c>
      <c r="M70" s="27">
        <f t="shared" si="14"/>
        <v>157.25</v>
      </c>
      <c r="O70" s="120">
        <v>125.8</v>
      </c>
    </row>
    <row r="71" spans="1:15" ht="17.25" customHeight="1">
      <c r="A71" s="50" t="s">
        <v>80</v>
      </c>
      <c r="B71" s="51">
        <v>3</v>
      </c>
      <c r="C71" s="51"/>
      <c r="D71" s="51">
        <v>100</v>
      </c>
      <c r="E71" s="51">
        <v>26</v>
      </c>
      <c r="F71" s="51">
        <f t="shared" si="16"/>
        <v>300</v>
      </c>
      <c r="G71" s="51">
        <f t="shared" si="15"/>
        <v>401087</v>
      </c>
      <c r="H71" s="26"/>
      <c r="I71" s="26"/>
      <c r="J71" s="52">
        <f t="shared" si="11"/>
        <v>40.885000000000005</v>
      </c>
      <c r="K71" s="52">
        <f t="shared" si="12"/>
        <v>4088.5</v>
      </c>
      <c r="L71" s="26">
        <f t="shared" si="13"/>
        <v>13.628333333333334</v>
      </c>
      <c r="M71" s="27">
        <f t="shared" si="14"/>
        <v>157.25</v>
      </c>
      <c r="O71" s="120">
        <v>125.8</v>
      </c>
    </row>
    <row r="72" spans="1:15" ht="21" customHeight="1">
      <c r="A72" s="50" t="s">
        <v>81</v>
      </c>
      <c r="B72" s="51">
        <v>3</v>
      </c>
      <c r="C72" s="51"/>
      <c r="D72" s="51">
        <v>100</v>
      </c>
      <c r="E72" s="51">
        <v>30</v>
      </c>
      <c r="F72" s="51">
        <f t="shared" si="16"/>
        <v>300</v>
      </c>
      <c r="G72" s="51">
        <f t="shared" si="15"/>
        <v>401088</v>
      </c>
      <c r="H72" s="26"/>
      <c r="I72" s="26"/>
      <c r="J72" s="52">
        <f t="shared" si="11"/>
        <v>47.175</v>
      </c>
      <c r="K72" s="52">
        <f t="shared" si="12"/>
        <v>4717.5</v>
      </c>
      <c r="L72" s="26">
        <f t="shared" si="13"/>
        <v>15.725</v>
      </c>
      <c r="M72" s="27">
        <f t="shared" si="14"/>
        <v>157.25</v>
      </c>
      <c r="O72" s="120">
        <v>125.8</v>
      </c>
    </row>
    <row r="73" spans="1:15" ht="21" customHeight="1" thickBot="1">
      <c r="A73" s="53" t="s">
        <v>82</v>
      </c>
      <c r="B73" s="54">
        <v>3</v>
      </c>
      <c r="C73" s="54"/>
      <c r="D73" s="54">
        <v>100</v>
      </c>
      <c r="E73" s="54">
        <v>35</v>
      </c>
      <c r="F73" s="54">
        <f t="shared" si="16"/>
        <v>300</v>
      </c>
      <c r="G73" s="54">
        <f t="shared" si="15"/>
        <v>401089</v>
      </c>
      <c r="H73" s="34"/>
      <c r="I73" s="34"/>
      <c r="J73" s="55">
        <f t="shared" si="11"/>
        <v>55.03750000000001</v>
      </c>
      <c r="K73" s="55">
        <f t="shared" si="12"/>
        <v>5503.75</v>
      </c>
      <c r="L73" s="34">
        <f t="shared" si="13"/>
        <v>18.345833333333335</v>
      </c>
      <c r="M73" s="41">
        <f t="shared" si="14"/>
        <v>157.25</v>
      </c>
      <c r="O73" s="120">
        <v>125.8</v>
      </c>
    </row>
    <row r="74" spans="1:15" ht="16.5" customHeight="1" thickBot="1">
      <c r="A74" s="18" t="s">
        <v>83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O74" s="117"/>
    </row>
    <row r="75" spans="1:15" ht="15">
      <c r="A75" s="35" t="s">
        <v>84</v>
      </c>
      <c r="B75" s="36">
        <v>3</v>
      </c>
      <c r="C75" s="36">
        <v>150</v>
      </c>
      <c r="D75" s="36">
        <v>100</v>
      </c>
      <c r="E75" s="37">
        <v>40</v>
      </c>
      <c r="F75" s="37">
        <f aca="true" t="shared" si="17" ref="F75:F90">B75*D75</f>
        <v>300</v>
      </c>
      <c r="G75" s="37">
        <v>401114</v>
      </c>
      <c r="H75" s="38"/>
      <c r="I75" s="39"/>
      <c r="J75" s="39">
        <f>B75*L75</f>
        <v>71</v>
      </c>
      <c r="K75" s="39">
        <f>E75*M75</f>
        <v>7100</v>
      </c>
      <c r="L75" s="39">
        <f>K75/F75</f>
        <v>23.666666666666668</v>
      </c>
      <c r="M75" s="40">
        <f>O75*1.25</f>
        <v>177.5</v>
      </c>
      <c r="O75" s="120">
        <v>142</v>
      </c>
    </row>
    <row r="76" spans="1:15" ht="15">
      <c r="A76" s="28" t="s">
        <v>85</v>
      </c>
      <c r="B76" s="22">
        <v>4</v>
      </c>
      <c r="C76" s="22">
        <v>120</v>
      </c>
      <c r="D76" s="22">
        <v>100</v>
      </c>
      <c r="E76" s="23">
        <v>40</v>
      </c>
      <c r="F76" s="23">
        <f t="shared" si="17"/>
        <v>400</v>
      </c>
      <c r="G76" s="23"/>
      <c r="H76" s="24"/>
      <c r="I76" s="25"/>
      <c r="J76" s="25">
        <f aca="true" t="shared" si="18" ref="J76:J88">B76*L76</f>
        <v>71</v>
      </c>
      <c r="K76" s="25">
        <f aca="true" t="shared" si="19" ref="K76:K88">E76*M76</f>
        <v>7100</v>
      </c>
      <c r="L76" s="25">
        <f aca="true" t="shared" si="20" ref="L76:L88">K76/F76</f>
        <v>17.75</v>
      </c>
      <c r="M76" s="27">
        <f aca="true" t="shared" si="21" ref="M76:M88">O76*1.25</f>
        <v>177.5</v>
      </c>
      <c r="O76" s="120">
        <v>142</v>
      </c>
    </row>
    <row r="77" spans="1:15" ht="15">
      <c r="A77" s="28" t="s">
        <v>86</v>
      </c>
      <c r="B77" s="22">
        <v>6</v>
      </c>
      <c r="C77" s="22">
        <v>120</v>
      </c>
      <c r="D77" s="22">
        <v>85</v>
      </c>
      <c r="E77" s="23">
        <v>50</v>
      </c>
      <c r="F77" s="23">
        <f t="shared" si="17"/>
        <v>510</v>
      </c>
      <c r="G77" s="23">
        <v>401115</v>
      </c>
      <c r="H77" s="24"/>
      <c r="I77" s="25"/>
      <c r="J77" s="25">
        <f t="shared" si="18"/>
        <v>104.41176470588235</v>
      </c>
      <c r="K77" s="25">
        <f t="shared" si="19"/>
        <v>8875</v>
      </c>
      <c r="L77" s="25">
        <f t="shared" si="20"/>
        <v>17.401960784313726</v>
      </c>
      <c r="M77" s="27">
        <f t="shared" si="21"/>
        <v>177.5</v>
      </c>
      <c r="O77" s="120">
        <v>142</v>
      </c>
    </row>
    <row r="78" spans="1:15" ht="15">
      <c r="A78" s="28" t="s">
        <v>87</v>
      </c>
      <c r="B78" s="22">
        <v>6</v>
      </c>
      <c r="C78" s="22">
        <v>150</v>
      </c>
      <c r="D78" s="22">
        <v>65</v>
      </c>
      <c r="E78" s="23">
        <v>50</v>
      </c>
      <c r="F78" s="23">
        <f t="shared" si="17"/>
        <v>390</v>
      </c>
      <c r="G78" s="23">
        <v>401116</v>
      </c>
      <c r="H78" s="24"/>
      <c r="I78" s="25"/>
      <c r="J78" s="25">
        <f t="shared" si="18"/>
        <v>136.53846153846155</v>
      </c>
      <c r="K78" s="25">
        <f t="shared" si="19"/>
        <v>8875</v>
      </c>
      <c r="L78" s="25">
        <f t="shared" si="20"/>
        <v>22.756410256410255</v>
      </c>
      <c r="M78" s="27">
        <f t="shared" si="21"/>
        <v>177.5</v>
      </c>
      <c r="O78" s="120">
        <v>142</v>
      </c>
    </row>
    <row r="79" spans="1:15" ht="15">
      <c r="A79" s="28" t="s">
        <v>88</v>
      </c>
      <c r="B79" s="22">
        <v>6</v>
      </c>
      <c r="C79" s="22">
        <v>200</v>
      </c>
      <c r="D79" s="22">
        <v>50</v>
      </c>
      <c r="E79" s="23">
        <v>50</v>
      </c>
      <c r="F79" s="23">
        <f t="shared" si="17"/>
        <v>300</v>
      </c>
      <c r="G79" s="23">
        <v>401117</v>
      </c>
      <c r="H79" s="24"/>
      <c r="I79" s="25"/>
      <c r="J79" s="25">
        <f t="shared" si="18"/>
        <v>177.5</v>
      </c>
      <c r="K79" s="25">
        <f t="shared" si="19"/>
        <v>8875</v>
      </c>
      <c r="L79" s="25">
        <f t="shared" si="20"/>
        <v>29.583333333333332</v>
      </c>
      <c r="M79" s="27">
        <f t="shared" si="21"/>
        <v>177.5</v>
      </c>
      <c r="O79" s="120">
        <v>142</v>
      </c>
    </row>
    <row r="80" spans="1:15" ht="15">
      <c r="A80" s="28" t="s">
        <v>89</v>
      </c>
      <c r="B80" s="22">
        <v>6</v>
      </c>
      <c r="C80" s="22">
        <v>120</v>
      </c>
      <c r="D80" s="22">
        <v>70</v>
      </c>
      <c r="E80" s="23">
        <v>45</v>
      </c>
      <c r="F80" s="23">
        <f t="shared" si="17"/>
        <v>420</v>
      </c>
      <c r="G80" s="23"/>
      <c r="H80" s="24"/>
      <c r="I80" s="25"/>
      <c r="J80" s="25">
        <f t="shared" si="18"/>
        <v>156.69642857142856</v>
      </c>
      <c r="K80" s="25">
        <f t="shared" si="19"/>
        <v>10968.75</v>
      </c>
      <c r="L80" s="25">
        <f t="shared" si="20"/>
        <v>26.116071428571427</v>
      </c>
      <c r="M80" s="27">
        <f t="shared" si="21"/>
        <v>243.75</v>
      </c>
      <c r="O80" s="120">
        <v>195</v>
      </c>
    </row>
    <row r="81" spans="1:15" ht="15">
      <c r="A81" s="28" t="s">
        <v>90</v>
      </c>
      <c r="B81" s="22">
        <v>12</v>
      </c>
      <c r="C81" s="22">
        <v>100</v>
      </c>
      <c r="D81" s="22">
        <v>50</v>
      </c>
      <c r="E81" s="23">
        <v>55</v>
      </c>
      <c r="F81" s="23">
        <f t="shared" si="17"/>
        <v>600</v>
      </c>
      <c r="G81" s="23"/>
      <c r="H81" s="24"/>
      <c r="I81" s="25"/>
      <c r="J81" s="25">
        <f t="shared" si="18"/>
        <v>281.99875</v>
      </c>
      <c r="K81" s="25">
        <f t="shared" si="19"/>
        <v>14099.9375</v>
      </c>
      <c r="L81" s="25">
        <f t="shared" si="20"/>
        <v>23.499895833333333</v>
      </c>
      <c r="M81" s="27">
        <f t="shared" si="21"/>
        <v>256.3625</v>
      </c>
      <c r="O81" s="120">
        <v>205.09</v>
      </c>
    </row>
    <row r="82" spans="1:15" ht="15">
      <c r="A82" s="28" t="s">
        <v>91</v>
      </c>
      <c r="B82" s="22">
        <v>12</v>
      </c>
      <c r="C82" s="22">
        <v>120</v>
      </c>
      <c r="D82" s="22">
        <v>50</v>
      </c>
      <c r="E82" s="23">
        <v>66</v>
      </c>
      <c r="F82" s="23">
        <f>B82*D82</f>
        <v>600</v>
      </c>
      <c r="G82" s="23"/>
      <c r="H82" s="24"/>
      <c r="I82" s="25"/>
      <c r="J82" s="25">
        <f t="shared" si="18"/>
        <v>336.006</v>
      </c>
      <c r="K82" s="25">
        <f t="shared" si="19"/>
        <v>16800.3</v>
      </c>
      <c r="L82" s="25">
        <f t="shared" si="20"/>
        <v>28.0005</v>
      </c>
      <c r="M82" s="27">
        <f t="shared" si="21"/>
        <v>254.54999999999998</v>
      </c>
      <c r="O82" s="120">
        <v>203.64</v>
      </c>
    </row>
    <row r="83" spans="1:15" ht="15">
      <c r="A83" s="28" t="s">
        <v>92</v>
      </c>
      <c r="B83" s="22">
        <v>12</v>
      </c>
      <c r="C83" s="22">
        <v>150</v>
      </c>
      <c r="D83" s="22">
        <v>50</v>
      </c>
      <c r="E83" s="23">
        <v>82.5</v>
      </c>
      <c r="F83" s="23">
        <f>B83*D83</f>
        <v>600</v>
      </c>
      <c r="G83" s="23"/>
      <c r="H83" s="24"/>
      <c r="I83" s="25"/>
      <c r="J83" s="25">
        <f t="shared" si="18"/>
        <v>449.9962500000001</v>
      </c>
      <c r="K83" s="25">
        <f t="shared" si="19"/>
        <v>22499.812500000004</v>
      </c>
      <c r="L83" s="25">
        <f t="shared" si="20"/>
        <v>37.49968750000001</v>
      </c>
      <c r="M83" s="27">
        <f t="shared" si="21"/>
        <v>272.725</v>
      </c>
      <c r="O83" s="120">
        <v>218.18</v>
      </c>
    </row>
    <row r="84" spans="1:15" ht="15">
      <c r="A84" s="28" t="s">
        <v>93</v>
      </c>
      <c r="B84" s="22">
        <v>12</v>
      </c>
      <c r="C84" s="22">
        <v>180</v>
      </c>
      <c r="D84" s="22">
        <v>50</v>
      </c>
      <c r="E84" s="23">
        <v>99</v>
      </c>
      <c r="F84" s="23">
        <f>B84*D84</f>
        <v>600</v>
      </c>
      <c r="G84" s="23"/>
      <c r="H84" s="24"/>
      <c r="I84" s="25"/>
      <c r="J84" s="25">
        <f t="shared" si="18"/>
        <v>599.9895</v>
      </c>
      <c r="K84" s="25">
        <f t="shared" si="19"/>
        <v>29999.475</v>
      </c>
      <c r="L84" s="25">
        <f t="shared" si="20"/>
        <v>49.999125</v>
      </c>
      <c r="M84" s="27">
        <f t="shared" si="21"/>
        <v>303.025</v>
      </c>
      <c r="O84" s="120">
        <v>242.42</v>
      </c>
    </row>
    <row r="85" spans="1:15" ht="15">
      <c r="A85" s="28" t="s">
        <v>94</v>
      </c>
      <c r="B85" s="22">
        <v>3</v>
      </c>
      <c r="C85" s="22">
        <v>120</v>
      </c>
      <c r="D85" s="22">
        <v>80</v>
      </c>
      <c r="E85" s="23">
        <v>27</v>
      </c>
      <c r="F85" s="23">
        <f t="shared" si="17"/>
        <v>240</v>
      </c>
      <c r="G85" s="23">
        <v>401111</v>
      </c>
      <c r="H85" s="24"/>
      <c r="I85" s="25"/>
      <c r="J85" s="25">
        <f t="shared" si="18"/>
        <v>145.546875</v>
      </c>
      <c r="K85" s="25">
        <f t="shared" si="19"/>
        <v>11643.75</v>
      </c>
      <c r="L85" s="25">
        <f t="shared" si="20"/>
        <v>48.515625</v>
      </c>
      <c r="M85" s="27">
        <f t="shared" si="21"/>
        <v>431.25</v>
      </c>
      <c r="O85" s="120">
        <v>345</v>
      </c>
    </row>
    <row r="86" spans="1:15" ht="15">
      <c r="A86" s="28" t="s">
        <v>95</v>
      </c>
      <c r="B86" s="22">
        <v>3</v>
      </c>
      <c r="C86" s="22">
        <v>150</v>
      </c>
      <c r="D86" s="22">
        <v>80</v>
      </c>
      <c r="E86" s="23">
        <v>34</v>
      </c>
      <c r="F86" s="23">
        <f t="shared" si="17"/>
        <v>240</v>
      </c>
      <c r="G86" s="23">
        <v>401112</v>
      </c>
      <c r="H86" s="24"/>
      <c r="I86" s="25"/>
      <c r="J86" s="25">
        <f t="shared" si="18"/>
        <v>183.28125</v>
      </c>
      <c r="K86" s="25">
        <f t="shared" si="19"/>
        <v>14662.5</v>
      </c>
      <c r="L86" s="25">
        <f t="shared" si="20"/>
        <v>61.09375</v>
      </c>
      <c r="M86" s="27">
        <f t="shared" si="21"/>
        <v>431.25</v>
      </c>
      <c r="O86" s="120">
        <v>345</v>
      </c>
    </row>
    <row r="87" spans="1:15" ht="15">
      <c r="A87" s="28" t="s">
        <v>96</v>
      </c>
      <c r="B87" s="22">
        <v>4</v>
      </c>
      <c r="C87" s="22">
        <v>120</v>
      </c>
      <c r="D87" s="22">
        <v>60</v>
      </c>
      <c r="E87" s="23">
        <v>27</v>
      </c>
      <c r="F87" s="23">
        <f t="shared" si="17"/>
        <v>240</v>
      </c>
      <c r="G87" s="23">
        <v>401148</v>
      </c>
      <c r="H87" s="24"/>
      <c r="I87" s="25"/>
      <c r="J87" s="25">
        <f t="shared" si="18"/>
        <v>194.0625</v>
      </c>
      <c r="K87" s="25">
        <f t="shared" si="19"/>
        <v>11643.75</v>
      </c>
      <c r="L87" s="25">
        <f t="shared" si="20"/>
        <v>48.515625</v>
      </c>
      <c r="M87" s="27">
        <f t="shared" si="21"/>
        <v>431.25</v>
      </c>
      <c r="O87" s="120">
        <v>345</v>
      </c>
    </row>
    <row r="88" spans="1:15" ht="15.75" thickBot="1">
      <c r="A88" s="29" t="s">
        <v>97</v>
      </c>
      <c r="B88" s="30">
        <v>4</v>
      </c>
      <c r="C88" s="30">
        <v>150</v>
      </c>
      <c r="D88" s="30">
        <v>60</v>
      </c>
      <c r="E88" s="31">
        <v>34</v>
      </c>
      <c r="F88" s="31">
        <f t="shared" si="17"/>
        <v>240</v>
      </c>
      <c r="G88" s="31">
        <v>401113</v>
      </c>
      <c r="H88" s="32"/>
      <c r="I88" s="33"/>
      <c r="J88" s="33">
        <f t="shared" si="18"/>
        <v>244.375</v>
      </c>
      <c r="K88" s="33">
        <f t="shared" si="19"/>
        <v>14662.5</v>
      </c>
      <c r="L88" s="33">
        <f t="shared" si="20"/>
        <v>61.09375</v>
      </c>
      <c r="M88" s="41">
        <f t="shared" si="21"/>
        <v>431.25</v>
      </c>
      <c r="O88" s="120">
        <v>345</v>
      </c>
    </row>
    <row r="89" spans="1:15" ht="15.75">
      <c r="A89" s="56" t="s">
        <v>98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O89" s="117"/>
    </row>
    <row r="90" spans="1:15" ht="20.25" customHeight="1" thickBot="1">
      <c r="A90" s="46" t="s">
        <v>99</v>
      </c>
      <c r="B90" s="30">
        <v>1.5</v>
      </c>
      <c r="C90" s="30">
        <v>150</v>
      </c>
      <c r="D90" s="30">
        <v>100</v>
      </c>
      <c r="E90" s="31">
        <v>25</v>
      </c>
      <c r="F90" s="31">
        <f t="shared" si="17"/>
        <v>150</v>
      </c>
      <c r="G90" s="31">
        <v>401118</v>
      </c>
      <c r="H90" s="33"/>
      <c r="I90" s="32"/>
      <c r="J90" s="33">
        <f>B90*L90</f>
        <v>48.86699999999999</v>
      </c>
      <c r="K90" s="33">
        <f>F90*L90</f>
        <v>4886.7</v>
      </c>
      <c r="L90" s="59">
        <f>O90*1.4</f>
        <v>32.577999999999996</v>
      </c>
      <c r="M90" s="60"/>
      <c r="O90" s="120">
        <v>23.27</v>
      </c>
    </row>
    <row r="91" spans="1:15" ht="16.5" customHeight="1" thickBot="1">
      <c r="A91" s="18" t="s">
        <v>100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"/>
      <c r="O91" s="117"/>
    </row>
    <row r="92" spans="1:15" ht="15">
      <c r="A92" s="35" t="s">
        <v>101</v>
      </c>
      <c r="B92" s="36">
        <v>8</v>
      </c>
      <c r="C92" s="36">
        <v>350</v>
      </c>
      <c r="D92" s="36">
        <v>10</v>
      </c>
      <c r="E92" s="37">
        <v>23.9</v>
      </c>
      <c r="F92" s="37">
        <f>B92*D92</f>
        <v>80</v>
      </c>
      <c r="G92" s="37"/>
      <c r="H92" s="38"/>
      <c r="I92" s="39"/>
      <c r="J92" s="39">
        <f>B92*L92</f>
        <v>905.2125</v>
      </c>
      <c r="K92" s="39">
        <f>E92*M92</f>
        <v>9052.125</v>
      </c>
      <c r="L92" s="39">
        <f>K92/F92</f>
        <v>113.1515625</v>
      </c>
      <c r="M92" s="40">
        <f>O92*1.25</f>
        <v>378.75</v>
      </c>
      <c r="O92" s="121">
        <v>303</v>
      </c>
    </row>
    <row r="93" spans="1:15" ht="15">
      <c r="A93" s="28" t="s">
        <v>102</v>
      </c>
      <c r="B93" s="22">
        <v>3.6</v>
      </c>
      <c r="C93" s="22">
        <v>300</v>
      </c>
      <c r="D93" s="22">
        <v>36</v>
      </c>
      <c r="E93" s="23">
        <v>37</v>
      </c>
      <c r="F93" s="23">
        <f>B93*D93</f>
        <v>129.6</v>
      </c>
      <c r="G93" s="23"/>
      <c r="H93" s="24"/>
      <c r="I93" s="25"/>
      <c r="J93" s="25">
        <f>B93*L93</f>
        <v>579.4097222222223</v>
      </c>
      <c r="K93" s="25">
        <f>E93*M93</f>
        <v>20858.75</v>
      </c>
      <c r="L93" s="25">
        <f>K93/F93</f>
        <v>160.9471450617284</v>
      </c>
      <c r="M93" s="27">
        <f>O93*1.25</f>
        <v>563.75</v>
      </c>
      <c r="O93" s="122">
        <v>451</v>
      </c>
    </row>
    <row r="94" spans="1:15" ht="15">
      <c r="A94" s="28" t="s">
        <v>103</v>
      </c>
      <c r="B94" s="22">
        <v>7.1</v>
      </c>
      <c r="C94" s="22">
        <v>300</v>
      </c>
      <c r="D94" s="22">
        <v>6</v>
      </c>
      <c r="E94" s="23">
        <v>14.7</v>
      </c>
      <c r="F94" s="23">
        <f>B94*D94</f>
        <v>42.599999999999994</v>
      </c>
      <c r="G94" s="23"/>
      <c r="H94" s="24"/>
      <c r="I94" s="25"/>
      <c r="J94" s="25">
        <f>B94*L94</f>
        <v>1206.6250000000002</v>
      </c>
      <c r="K94" s="25">
        <f>E94*M94</f>
        <v>7239.75</v>
      </c>
      <c r="L94" s="25">
        <f>K94/F94</f>
        <v>169.94718309859158</v>
      </c>
      <c r="M94" s="27">
        <f>O94*1.25</f>
        <v>492.5</v>
      </c>
      <c r="O94" s="121">
        <v>394</v>
      </c>
    </row>
    <row r="95" spans="1:15" ht="15">
      <c r="A95" s="28" t="s">
        <v>104</v>
      </c>
      <c r="B95" s="22">
        <v>6</v>
      </c>
      <c r="C95" s="22">
        <v>500</v>
      </c>
      <c r="D95" s="22">
        <v>10</v>
      </c>
      <c r="E95" s="23">
        <v>24.3</v>
      </c>
      <c r="F95" s="23">
        <f>B95*D95</f>
        <v>60</v>
      </c>
      <c r="G95" s="23"/>
      <c r="H95" s="24"/>
      <c r="I95" s="25"/>
      <c r="J95" s="25">
        <f>B95*L95</f>
        <v>829.2375000000001</v>
      </c>
      <c r="K95" s="25">
        <f>E95*M95</f>
        <v>8292.375</v>
      </c>
      <c r="L95" s="25">
        <f>K95/F95</f>
        <v>138.20625</v>
      </c>
      <c r="M95" s="27">
        <f>O95*1.25</f>
        <v>341.25</v>
      </c>
      <c r="O95" s="122">
        <v>273</v>
      </c>
    </row>
    <row r="96" spans="1:15" ht="15.75" thickBot="1">
      <c r="A96" s="29" t="s">
        <v>105</v>
      </c>
      <c r="B96" s="30">
        <v>8</v>
      </c>
      <c r="C96" s="30">
        <v>500</v>
      </c>
      <c r="D96" s="30">
        <v>10</v>
      </c>
      <c r="E96" s="31">
        <v>32.5</v>
      </c>
      <c r="F96" s="31">
        <f>B96*D96</f>
        <v>80</v>
      </c>
      <c r="G96" s="31"/>
      <c r="H96" s="32"/>
      <c r="I96" s="33"/>
      <c r="J96" s="33">
        <f>B96*L96</f>
        <v>1105</v>
      </c>
      <c r="K96" s="33">
        <f>E96*M96</f>
        <v>11050</v>
      </c>
      <c r="L96" s="33">
        <f>K96/F96</f>
        <v>138.125</v>
      </c>
      <c r="M96" s="41">
        <f>O96*1.25</f>
        <v>340</v>
      </c>
      <c r="O96" s="121">
        <v>272</v>
      </c>
    </row>
    <row r="97" spans="1:15" ht="16.5" thickBot="1">
      <c r="A97" s="61" t="s">
        <v>106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3"/>
      <c r="O97" s="117"/>
    </row>
    <row r="98" spans="1:15" ht="15">
      <c r="A98" s="45" t="s">
        <v>107</v>
      </c>
      <c r="B98" s="36">
        <v>3</v>
      </c>
      <c r="C98" s="36">
        <v>40</v>
      </c>
      <c r="D98" s="36">
        <v>100</v>
      </c>
      <c r="E98" s="64">
        <v>9</v>
      </c>
      <c r="F98" s="36">
        <f aca="true" t="shared" si="22" ref="F98:F106">B98*D98</f>
        <v>300</v>
      </c>
      <c r="G98" s="36">
        <v>401090</v>
      </c>
      <c r="H98" s="48"/>
      <c r="I98" s="48"/>
      <c r="J98" s="48">
        <f>B98*L98</f>
        <v>10.2726</v>
      </c>
      <c r="K98" s="48">
        <f>E98*M98</f>
        <v>1027.26</v>
      </c>
      <c r="L98" s="48">
        <f>K98/F98</f>
        <v>3.4242</v>
      </c>
      <c r="M98" s="65">
        <f>O98*1.3</f>
        <v>114.14</v>
      </c>
      <c r="O98" s="113">
        <v>87.8</v>
      </c>
    </row>
    <row r="99" spans="1:15" ht="15">
      <c r="A99" s="21" t="s">
        <v>108</v>
      </c>
      <c r="B99" s="22">
        <v>3</v>
      </c>
      <c r="C99" s="22">
        <v>60</v>
      </c>
      <c r="D99" s="22">
        <v>100</v>
      </c>
      <c r="E99" s="66">
        <v>13</v>
      </c>
      <c r="F99" s="22">
        <f t="shared" si="22"/>
        <v>300</v>
      </c>
      <c r="G99" s="22">
        <v>401091</v>
      </c>
      <c r="H99" s="52"/>
      <c r="I99" s="52"/>
      <c r="J99" s="52">
        <f aca="true" t="shared" si="23" ref="J99:J106">B99*L99</f>
        <v>14.5002</v>
      </c>
      <c r="K99" s="52">
        <f aca="true" t="shared" si="24" ref="K99:K106">E99*M99</f>
        <v>1450.02</v>
      </c>
      <c r="L99" s="52">
        <f aca="true" t="shared" si="25" ref="L99:L106">K99/F99</f>
        <v>4.8334</v>
      </c>
      <c r="M99" s="67">
        <f aca="true" t="shared" si="26" ref="M99:M106">O99*1.3</f>
        <v>111.54</v>
      </c>
      <c r="O99" s="113">
        <v>85.8</v>
      </c>
    </row>
    <row r="100" spans="1:15" ht="15">
      <c r="A100" s="21" t="s">
        <v>109</v>
      </c>
      <c r="B100" s="22">
        <v>3</v>
      </c>
      <c r="C100" s="22">
        <v>80</v>
      </c>
      <c r="D100" s="22">
        <v>100</v>
      </c>
      <c r="E100" s="68">
        <v>17.5</v>
      </c>
      <c r="F100" s="22">
        <f t="shared" si="22"/>
        <v>300</v>
      </c>
      <c r="G100" s="22">
        <v>401093</v>
      </c>
      <c r="H100" s="52"/>
      <c r="I100" s="52"/>
      <c r="J100" s="52">
        <f t="shared" si="23"/>
        <v>19.5195</v>
      </c>
      <c r="K100" s="52">
        <f t="shared" si="24"/>
        <v>1951.95</v>
      </c>
      <c r="L100" s="52">
        <f t="shared" si="25"/>
        <v>6.5065</v>
      </c>
      <c r="M100" s="67">
        <f t="shared" si="26"/>
        <v>111.54</v>
      </c>
      <c r="O100" s="113">
        <v>85.8</v>
      </c>
    </row>
    <row r="101" spans="1:15" ht="15">
      <c r="A101" s="21" t="s">
        <v>110</v>
      </c>
      <c r="B101" s="22">
        <v>3</v>
      </c>
      <c r="C101" s="22">
        <v>100</v>
      </c>
      <c r="D101" s="22">
        <v>100</v>
      </c>
      <c r="E101" s="69">
        <v>22</v>
      </c>
      <c r="F101" s="22">
        <f t="shared" si="22"/>
        <v>300</v>
      </c>
      <c r="G101" s="22">
        <v>401094</v>
      </c>
      <c r="H101" s="52"/>
      <c r="I101" s="52"/>
      <c r="J101" s="52">
        <f t="shared" si="23"/>
        <v>24.538800000000002</v>
      </c>
      <c r="K101" s="52">
        <f t="shared" si="24"/>
        <v>2453.88</v>
      </c>
      <c r="L101" s="52">
        <f t="shared" si="25"/>
        <v>8.1796</v>
      </c>
      <c r="M101" s="67">
        <f t="shared" si="26"/>
        <v>111.54</v>
      </c>
      <c r="O101" s="113">
        <v>85.8</v>
      </c>
    </row>
    <row r="102" spans="1:15" ht="15">
      <c r="A102" s="21" t="s">
        <v>111</v>
      </c>
      <c r="B102" s="22">
        <v>3</v>
      </c>
      <c r="C102" s="22">
        <v>120</v>
      </c>
      <c r="D102" s="22">
        <v>100</v>
      </c>
      <c r="E102" s="69">
        <v>26.5</v>
      </c>
      <c r="F102" s="22">
        <f t="shared" si="22"/>
        <v>300</v>
      </c>
      <c r="G102" s="22">
        <v>401095</v>
      </c>
      <c r="H102" s="52"/>
      <c r="I102" s="52"/>
      <c r="J102" s="52">
        <f t="shared" si="23"/>
        <v>29.558100000000003</v>
      </c>
      <c r="K102" s="52">
        <f t="shared" si="24"/>
        <v>2955.81</v>
      </c>
      <c r="L102" s="52">
        <f t="shared" si="25"/>
        <v>9.8527</v>
      </c>
      <c r="M102" s="67">
        <f t="shared" si="26"/>
        <v>111.54</v>
      </c>
      <c r="O102" s="113">
        <v>85.8</v>
      </c>
    </row>
    <row r="103" spans="1:15" ht="15">
      <c r="A103" s="21" t="s">
        <v>112</v>
      </c>
      <c r="B103" s="22">
        <v>3</v>
      </c>
      <c r="C103" s="22">
        <v>150</v>
      </c>
      <c r="D103" s="22">
        <v>100</v>
      </c>
      <c r="E103" s="69">
        <v>33</v>
      </c>
      <c r="F103" s="22">
        <f t="shared" si="22"/>
        <v>300</v>
      </c>
      <c r="G103" s="22">
        <v>401096</v>
      </c>
      <c r="H103" s="52"/>
      <c r="I103" s="52"/>
      <c r="J103" s="52">
        <f t="shared" si="23"/>
        <v>36.8082</v>
      </c>
      <c r="K103" s="52">
        <f t="shared" si="24"/>
        <v>3680.82</v>
      </c>
      <c r="L103" s="52">
        <f t="shared" si="25"/>
        <v>12.269400000000001</v>
      </c>
      <c r="M103" s="67">
        <f t="shared" si="26"/>
        <v>111.54</v>
      </c>
      <c r="O103" s="113">
        <v>85.8</v>
      </c>
    </row>
    <row r="104" spans="1:15" ht="15">
      <c r="A104" s="21" t="s">
        <v>113</v>
      </c>
      <c r="B104" s="22">
        <v>3</v>
      </c>
      <c r="C104" s="22">
        <v>200</v>
      </c>
      <c r="D104" s="22">
        <v>100</v>
      </c>
      <c r="E104" s="69">
        <v>44</v>
      </c>
      <c r="F104" s="22">
        <f t="shared" si="22"/>
        <v>300</v>
      </c>
      <c r="G104" s="22">
        <v>401097</v>
      </c>
      <c r="H104" s="52"/>
      <c r="I104" s="52"/>
      <c r="J104" s="52">
        <f t="shared" si="23"/>
        <v>49.077600000000004</v>
      </c>
      <c r="K104" s="52">
        <f t="shared" si="24"/>
        <v>4907.76</v>
      </c>
      <c r="L104" s="52">
        <f t="shared" si="25"/>
        <v>16.3592</v>
      </c>
      <c r="M104" s="67">
        <f t="shared" si="26"/>
        <v>111.54</v>
      </c>
      <c r="O104" s="113">
        <v>85.8</v>
      </c>
    </row>
    <row r="105" spans="1:15" ht="15">
      <c r="A105" s="21" t="s">
        <v>114</v>
      </c>
      <c r="B105" s="22">
        <v>3</v>
      </c>
      <c r="C105" s="22">
        <v>100</v>
      </c>
      <c r="D105" s="22">
        <v>100</v>
      </c>
      <c r="E105" s="69">
        <v>22</v>
      </c>
      <c r="F105" s="22">
        <f t="shared" si="22"/>
        <v>300</v>
      </c>
      <c r="G105" s="22">
        <v>401107</v>
      </c>
      <c r="H105" s="52"/>
      <c r="I105" s="52"/>
      <c r="J105" s="52">
        <f t="shared" si="23"/>
        <v>25.3968</v>
      </c>
      <c r="K105" s="52">
        <f t="shared" si="24"/>
        <v>2539.68</v>
      </c>
      <c r="L105" s="52">
        <f t="shared" si="25"/>
        <v>8.4656</v>
      </c>
      <c r="M105" s="67">
        <f t="shared" si="26"/>
        <v>115.44</v>
      </c>
      <c r="O105" s="113">
        <v>88.8</v>
      </c>
    </row>
    <row r="106" spans="1:15" ht="15.75" thickBot="1">
      <c r="A106" s="46" t="s">
        <v>115</v>
      </c>
      <c r="B106" s="30">
        <v>3</v>
      </c>
      <c r="C106" s="30">
        <v>150</v>
      </c>
      <c r="D106" s="30">
        <v>100</v>
      </c>
      <c r="E106" s="70">
        <v>33</v>
      </c>
      <c r="F106" s="30">
        <f t="shared" si="22"/>
        <v>300</v>
      </c>
      <c r="G106" s="30">
        <v>401108</v>
      </c>
      <c r="H106" s="55"/>
      <c r="I106" s="55"/>
      <c r="J106" s="55">
        <f t="shared" si="23"/>
        <v>38.0952</v>
      </c>
      <c r="K106" s="55">
        <f t="shared" si="24"/>
        <v>3809.52</v>
      </c>
      <c r="L106" s="55">
        <f t="shared" si="25"/>
        <v>12.6984</v>
      </c>
      <c r="M106" s="71">
        <f t="shared" si="26"/>
        <v>115.44</v>
      </c>
      <c r="O106" s="113">
        <v>88.8</v>
      </c>
    </row>
    <row r="107" spans="1:15" ht="16.5" thickBot="1">
      <c r="A107" s="72" t="s">
        <v>116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4"/>
      <c r="O107" s="117"/>
    </row>
    <row r="108" spans="1:15" ht="15">
      <c r="A108" s="35" t="s">
        <v>117</v>
      </c>
      <c r="B108" s="36">
        <v>3</v>
      </c>
      <c r="C108" s="36">
        <v>60</v>
      </c>
      <c r="D108" s="36">
        <v>100</v>
      </c>
      <c r="E108" s="75">
        <v>13</v>
      </c>
      <c r="F108" s="36">
        <f aca="true" t="shared" si="27" ref="F108:F113">B108*D108</f>
        <v>300</v>
      </c>
      <c r="G108" s="36"/>
      <c r="H108" s="76"/>
      <c r="I108" s="76"/>
      <c r="J108" s="48">
        <f aca="true" t="shared" si="28" ref="J108:J113">B108*L108</f>
        <v>16.393</v>
      </c>
      <c r="K108" s="48">
        <f aca="true" t="shared" si="29" ref="K108:K113">E108*M108</f>
        <v>1639.3000000000002</v>
      </c>
      <c r="L108" s="48">
        <f aca="true" t="shared" si="30" ref="L108:L113">K108/F108</f>
        <v>5.464333333333334</v>
      </c>
      <c r="M108" s="65">
        <f aca="true" t="shared" si="31" ref="M108:M113">O108*1.3</f>
        <v>126.10000000000001</v>
      </c>
      <c r="O108" s="113">
        <v>97</v>
      </c>
    </row>
    <row r="109" spans="1:15" ht="15">
      <c r="A109" s="28" t="s">
        <v>118</v>
      </c>
      <c r="B109" s="22">
        <v>3</v>
      </c>
      <c r="C109" s="22">
        <v>80</v>
      </c>
      <c r="D109" s="22">
        <v>100</v>
      </c>
      <c r="E109" s="69">
        <v>17</v>
      </c>
      <c r="F109" s="22">
        <f t="shared" si="27"/>
        <v>300</v>
      </c>
      <c r="G109" s="22"/>
      <c r="H109" s="77"/>
      <c r="I109" s="77"/>
      <c r="J109" s="52">
        <f t="shared" si="28"/>
        <v>21.437000000000005</v>
      </c>
      <c r="K109" s="52">
        <f t="shared" si="29"/>
        <v>2143.7000000000003</v>
      </c>
      <c r="L109" s="52">
        <f t="shared" si="30"/>
        <v>7.145666666666668</v>
      </c>
      <c r="M109" s="67">
        <f t="shared" si="31"/>
        <v>126.10000000000001</v>
      </c>
      <c r="O109" s="113">
        <v>97</v>
      </c>
    </row>
    <row r="110" spans="1:15" ht="15">
      <c r="A110" s="28" t="s">
        <v>119</v>
      </c>
      <c r="B110" s="22">
        <v>3</v>
      </c>
      <c r="C110" s="22">
        <v>100</v>
      </c>
      <c r="D110" s="22">
        <v>100</v>
      </c>
      <c r="E110" s="69">
        <v>22</v>
      </c>
      <c r="F110" s="22">
        <f t="shared" si="27"/>
        <v>300</v>
      </c>
      <c r="G110" s="22"/>
      <c r="H110" s="77"/>
      <c r="I110" s="77"/>
      <c r="J110" s="52">
        <f t="shared" si="28"/>
        <v>27.742</v>
      </c>
      <c r="K110" s="52">
        <f t="shared" si="29"/>
        <v>2774.2000000000003</v>
      </c>
      <c r="L110" s="52">
        <f t="shared" si="30"/>
        <v>9.247333333333334</v>
      </c>
      <c r="M110" s="67">
        <f t="shared" si="31"/>
        <v>126.10000000000001</v>
      </c>
      <c r="O110" s="113">
        <v>97</v>
      </c>
    </row>
    <row r="111" spans="1:15" ht="15">
      <c r="A111" s="28" t="s">
        <v>120</v>
      </c>
      <c r="B111" s="22">
        <v>3</v>
      </c>
      <c r="C111" s="22">
        <v>120</v>
      </c>
      <c r="D111" s="22">
        <v>100</v>
      </c>
      <c r="E111" s="69">
        <v>26</v>
      </c>
      <c r="F111" s="22">
        <f t="shared" si="27"/>
        <v>300</v>
      </c>
      <c r="G111" s="22"/>
      <c r="H111" s="77"/>
      <c r="I111" s="77"/>
      <c r="J111" s="52">
        <f t="shared" si="28"/>
        <v>32.786</v>
      </c>
      <c r="K111" s="52">
        <f t="shared" si="29"/>
        <v>3278.6000000000004</v>
      </c>
      <c r="L111" s="52">
        <f t="shared" si="30"/>
        <v>10.928666666666668</v>
      </c>
      <c r="M111" s="67">
        <f t="shared" si="31"/>
        <v>126.10000000000001</v>
      </c>
      <c r="O111" s="113">
        <v>97</v>
      </c>
    </row>
    <row r="112" spans="1:15" ht="15">
      <c r="A112" s="28" t="s">
        <v>121</v>
      </c>
      <c r="B112" s="22">
        <v>3</v>
      </c>
      <c r="C112" s="22">
        <v>150</v>
      </c>
      <c r="D112" s="22">
        <v>100</v>
      </c>
      <c r="E112" s="69">
        <v>33</v>
      </c>
      <c r="F112" s="22">
        <f t="shared" si="27"/>
        <v>300</v>
      </c>
      <c r="G112" s="22"/>
      <c r="H112" s="77"/>
      <c r="I112" s="77"/>
      <c r="J112" s="52">
        <f t="shared" si="28"/>
        <v>41.613</v>
      </c>
      <c r="K112" s="52">
        <f t="shared" si="29"/>
        <v>4161.3</v>
      </c>
      <c r="L112" s="52">
        <f t="shared" si="30"/>
        <v>13.871</v>
      </c>
      <c r="M112" s="67">
        <f t="shared" si="31"/>
        <v>126.10000000000001</v>
      </c>
      <c r="O112" s="113">
        <v>97</v>
      </c>
    </row>
    <row r="113" spans="1:15" ht="15.75" thickBot="1">
      <c r="A113" s="29" t="s">
        <v>122</v>
      </c>
      <c r="B113" s="30">
        <v>3</v>
      </c>
      <c r="C113" s="30">
        <v>200</v>
      </c>
      <c r="D113" s="30">
        <v>100</v>
      </c>
      <c r="E113" s="70">
        <v>44</v>
      </c>
      <c r="F113" s="30">
        <f t="shared" si="27"/>
        <v>300</v>
      </c>
      <c r="G113" s="30"/>
      <c r="H113" s="78"/>
      <c r="I113" s="78"/>
      <c r="J113" s="55">
        <f t="shared" si="28"/>
        <v>55.484</v>
      </c>
      <c r="K113" s="55">
        <f t="shared" si="29"/>
        <v>5548.400000000001</v>
      </c>
      <c r="L113" s="55">
        <f t="shared" si="30"/>
        <v>18.494666666666667</v>
      </c>
      <c r="M113" s="71">
        <f t="shared" si="31"/>
        <v>126.10000000000001</v>
      </c>
      <c r="O113" s="113">
        <v>97</v>
      </c>
    </row>
    <row r="114" spans="1:15" ht="16.5" thickBot="1">
      <c r="A114" s="61" t="s">
        <v>123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3"/>
      <c r="O114" s="117"/>
    </row>
    <row r="115" spans="1:15" ht="15">
      <c r="A115" s="79" t="s">
        <v>124</v>
      </c>
      <c r="B115" s="80">
        <v>3.2</v>
      </c>
      <c r="C115" s="80">
        <v>15</v>
      </c>
      <c r="D115" s="80">
        <v>500</v>
      </c>
      <c r="E115" s="81">
        <f aca="true" t="shared" si="32" ref="E115:E123">F115*C115/1000</f>
        <v>24</v>
      </c>
      <c r="F115" s="81">
        <f aca="true" t="shared" si="33" ref="F115:F122">D115*B115</f>
        <v>1600</v>
      </c>
      <c r="G115" s="37">
        <v>701001</v>
      </c>
      <c r="H115" s="38"/>
      <c r="I115" s="39"/>
      <c r="J115" s="39">
        <f>B115*L115</f>
        <v>11.520000000000001</v>
      </c>
      <c r="K115" s="39">
        <f>E115*M115</f>
        <v>5760</v>
      </c>
      <c r="L115" s="39">
        <f>K115/F115</f>
        <v>3.6</v>
      </c>
      <c r="M115" s="40">
        <f>O115*1.5</f>
        <v>240</v>
      </c>
      <c r="O115" s="113">
        <v>160</v>
      </c>
    </row>
    <row r="116" spans="1:15" ht="15">
      <c r="A116" s="82" t="s">
        <v>125</v>
      </c>
      <c r="B116" s="83">
        <v>3.2</v>
      </c>
      <c r="C116" s="83">
        <v>25</v>
      </c>
      <c r="D116" s="83">
        <v>250</v>
      </c>
      <c r="E116" s="84">
        <f t="shared" si="32"/>
        <v>20</v>
      </c>
      <c r="F116" s="85">
        <f t="shared" si="33"/>
        <v>800</v>
      </c>
      <c r="G116" s="23">
        <v>701002</v>
      </c>
      <c r="H116" s="24"/>
      <c r="I116" s="25"/>
      <c r="J116" s="25">
        <f aca="true" t="shared" si="34" ref="J116:J123">B116*L116</f>
        <v>16.8</v>
      </c>
      <c r="K116" s="25">
        <f aca="true" t="shared" si="35" ref="K116:K123">E116*M116</f>
        <v>4200</v>
      </c>
      <c r="L116" s="25">
        <f aca="true" t="shared" si="36" ref="L116:L123">K116/F116</f>
        <v>5.25</v>
      </c>
      <c r="M116" s="27">
        <f aca="true" t="shared" si="37" ref="M116:M123">O116*1.5</f>
        <v>210</v>
      </c>
      <c r="O116" s="113">
        <v>140</v>
      </c>
    </row>
    <row r="117" spans="1:15" ht="15">
      <c r="A117" s="82" t="s">
        <v>126</v>
      </c>
      <c r="B117" s="83">
        <v>3.2</v>
      </c>
      <c r="C117" s="83">
        <v>30</v>
      </c>
      <c r="D117" s="83">
        <v>300</v>
      </c>
      <c r="E117" s="84">
        <f t="shared" si="32"/>
        <v>28.8</v>
      </c>
      <c r="F117" s="85">
        <f t="shared" si="33"/>
        <v>960</v>
      </c>
      <c r="G117" s="23">
        <f>G116+1</f>
        <v>701003</v>
      </c>
      <c r="H117" s="24"/>
      <c r="I117" s="25"/>
      <c r="J117" s="25">
        <f t="shared" si="34"/>
        <v>20.16</v>
      </c>
      <c r="K117" s="25">
        <f t="shared" si="35"/>
        <v>6048</v>
      </c>
      <c r="L117" s="25">
        <f t="shared" si="36"/>
        <v>6.3</v>
      </c>
      <c r="M117" s="27">
        <f t="shared" si="37"/>
        <v>210</v>
      </c>
      <c r="O117" s="113">
        <v>140</v>
      </c>
    </row>
    <row r="118" spans="1:15" ht="15">
      <c r="A118" s="82" t="s">
        <v>127</v>
      </c>
      <c r="B118" s="83">
        <v>3.2</v>
      </c>
      <c r="C118" s="83">
        <v>35</v>
      </c>
      <c r="D118" s="83">
        <v>250</v>
      </c>
      <c r="E118" s="84">
        <f t="shared" si="32"/>
        <v>28</v>
      </c>
      <c r="F118" s="85">
        <f t="shared" si="33"/>
        <v>800</v>
      </c>
      <c r="G118" s="23">
        <f aca="true" t="shared" si="38" ref="G118:G123">G117+1</f>
        <v>701004</v>
      </c>
      <c r="H118" s="24"/>
      <c r="I118" s="25"/>
      <c r="J118" s="25">
        <f t="shared" si="34"/>
        <v>23.52</v>
      </c>
      <c r="K118" s="25">
        <f t="shared" si="35"/>
        <v>5880</v>
      </c>
      <c r="L118" s="25">
        <f t="shared" si="36"/>
        <v>7.35</v>
      </c>
      <c r="M118" s="27">
        <f t="shared" si="37"/>
        <v>210</v>
      </c>
      <c r="O118" s="113">
        <v>140</v>
      </c>
    </row>
    <row r="119" spans="1:15" ht="15">
      <c r="A119" s="82" t="s">
        <v>128</v>
      </c>
      <c r="B119" s="83">
        <v>3.2</v>
      </c>
      <c r="C119" s="83">
        <v>40</v>
      </c>
      <c r="D119" s="83">
        <v>200</v>
      </c>
      <c r="E119" s="84">
        <f t="shared" si="32"/>
        <v>25.6</v>
      </c>
      <c r="F119" s="85">
        <f t="shared" si="33"/>
        <v>640</v>
      </c>
      <c r="G119" s="23">
        <f t="shared" si="38"/>
        <v>701005</v>
      </c>
      <c r="H119" s="24"/>
      <c r="I119" s="25"/>
      <c r="J119" s="25">
        <f t="shared" si="34"/>
        <v>26.880000000000003</v>
      </c>
      <c r="K119" s="25">
        <f t="shared" si="35"/>
        <v>5376</v>
      </c>
      <c r="L119" s="25">
        <f t="shared" si="36"/>
        <v>8.4</v>
      </c>
      <c r="M119" s="27">
        <f t="shared" si="37"/>
        <v>210</v>
      </c>
      <c r="O119" s="113">
        <v>140</v>
      </c>
    </row>
    <row r="120" spans="1:15" ht="15">
      <c r="A120" s="82" t="s">
        <v>129</v>
      </c>
      <c r="B120" s="83">
        <v>3.2</v>
      </c>
      <c r="C120" s="83">
        <v>50</v>
      </c>
      <c r="D120" s="83">
        <v>150</v>
      </c>
      <c r="E120" s="84">
        <f t="shared" si="32"/>
        <v>24</v>
      </c>
      <c r="F120" s="85">
        <f t="shared" si="33"/>
        <v>480</v>
      </c>
      <c r="G120" s="23">
        <f t="shared" si="38"/>
        <v>701006</v>
      </c>
      <c r="H120" s="24"/>
      <c r="I120" s="25"/>
      <c r="J120" s="25">
        <f t="shared" si="34"/>
        <v>33.6</v>
      </c>
      <c r="K120" s="25">
        <f t="shared" si="35"/>
        <v>5040</v>
      </c>
      <c r="L120" s="25">
        <f t="shared" si="36"/>
        <v>10.5</v>
      </c>
      <c r="M120" s="27">
        <f t="shared" si="37"/>
        <v>210</v>
      </c>
      <c r="O120" s="113">
        <v>140</v>
      </c>
    </row>
    <row r="121" spans="1:15" ht="15">
      <c r="A121" s="82" t="s">
        <v>130</v>
      </c>
      <c r="B121" s="83">
        <v>3.2</v>
      </c>
      <c r="C121" s="83">
        <v>60</v>
      </c>
      <c r="D121" s="83">
        <v>150</v>
      </c>
      <c r="E121" s="84">
        <f t="shared" si="32"/>
        <v>28.8</v>
      </c>
      <c r="F121" s="85">
        <f t="shared" si="33"/>
        <v>480</v>
      </c>
      <c r="G121" s="23">
        <f t="shared" si="38"/>
        <v>701007</v>
      </c>
      <c r="H121" s="24"/>
      <c r="I121" s="25"/>
      <c r="J121" s="25">
        <f t="shared" si="34"/>
        <v>40.32</v>
      </c>
      <c r="K121" s="25">
        <f t="shared" si="35"/>
        <v>6048</v>
      </c>
      <c r="L121" s="25">
        <f t="shared" si="36"/>
        <v>12.6</v>
      </c>
      <c r="M121" s="27">
        <f t="shared" si="37"/>
        <v>210</v>
      </c>
      <c r="O121" s="113">
        <v>140</v>
      </c>
    </row>
    <row r="122" spans="1:15" ht="15">
      <c r="A122" s="82" t="s">
        <v>131</v>
      </c>
      <c r="B122" s="22">
        <v>3.2</v>
      </c>
      <c r="C122" s="22">
        <v>50</v>
      </c>
      <c r="D122" s="22">
        <v>150</v>
      </c>
      <c r="E122" s="23">
        <f t="shared" si="32"/>
        <v>24</v>
      </c>
      <c r="F122" s="86">
        <f t="shared" si="33"/>
        <v>480</v>
      </c>
      <c r="G122" s="23">
        <f t="shared" si="38"/>
        <v>701008</v>
      </c>
      <c r="H122" s="24"/>
      <c r="I122" s="25"/>
      <c r="J122" s="25">
        <f t="shared" si="34"/>
        <v>33.6</v>
      </c>
      <c r="K122" s="25">
        <f t="shared" si="35"/>
        <v>5040</v>
      </c>
      <c r="L122" s="25">
        <f t="shared" si="36"/>
        <v>10.5</v>
      </c>
      <c r="M122" s="27">
        <f t="shared" si="37"/>
        <v>210</v>
      </c>
      <c r="O122" s="113">
        <v>140</v>
      </c>
    </row>
    <row r="123" spans="1:15" ht="15.75" thickBot="1">
      <c r="A123" s="87" t="s">
        <v>132</v>
      </c>
      <c r="B123" s="30">
        <v>3.2</v>
      </c>
      <c r="C123" s="30">
        <v>60</v>
      </c>
      <c r="D123" s="30">
        <v>150</v>
      </c>
      <c r="E123" s="31">
        <f t="shared" si="32"/>
        <v>28.8</v>
      </c>
      <c r="F123" s="31">
        <f>D123*B123</f>
        <v>480</v>
      </c>
      <c r="G123" s="23">
        <f t="shared" si="38"/>
        <v>701009</v>
      </c>
      <c r="H123" s="32"/>
      <c r="I123" s="33"/>
      <c r="J123" s="33">
        <f t="shared" si="34"/>
        <v>40.32</v>
      </c>
      <c r="K123" s="33">
        <f t="shared" si="35"/>
        <v>6048</v>
      </c>
      <c r="L123" s="33">
        <f t="shared" si="36"/>
        <v>12.6</v>
      </c>
      <c r="M123" s="41">
        <f t="shared" si="37"/>
        <v>210</v>
      </c>
      <c r="O123" s="113">
        <v>140</v>
      </c>
    </row>
    <row r="124" spans="1:15" ht="16.5" thickBot="1">
      <c r="A124" s="61" t="s">
        <v>133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3"/>
      <c r="O124" s="117"/>
    </row>
    <row r="125" spans="1:15" ht="15">
      <c r="A125" s="88" t="s">
        <v>134</v>
      </c>
      <c r="B125" s="36">
        <v>4.2</v>
      </c>
      <c r="C125" s="36">
        <v>35</v>
      </c>
      <c r="D125" s="36">
        <v>200</v>
      </c>
      <c r="E125" s="37">
        <f>F125*C125/1000</f>
        <v>29.4</v>
      </c>
      <c r="F125" s="89">
        <f>D125*B125</f>
        <v>840</v>
      </c>
      <c r="G125" s="37"/>
      <c r="H125" s="38"/>
      <c r="I125" s="39"/>
      <c r="J125" s="39">
        <f>B125*L125</f>
        <v>36.603</v>
      </c>
      <c r="K125" s="39">
        <f>E125*M125</f>
        <v>7320.599999999999</v>
      </c>
      <c r="L125" s="39">
        <f>K125/F125</f>
        <v>8.715</v>
      </c>
      <c r="M125" s="40">
        <f>O125*1.5</f>
        <v>249</v>
      </c>
      <c r="O125" s="113">
        <v>166</v>
      </c>
    </row>
    <row r="126" spans="1:15" ht="15.75" thickBot="1">
      <c r="A126" s="90" t="s">
        <v>135</v>
      </c>
      <c r="B126" s="30">
        <v>4.2</v>
      </c>
      <c r="C126" s="30">
        <v>50</v>
      </c>
      <c r="D126" s="30">
        <v>150</v>
      </c>
      <c r="E126" s="31">
        <f>F126*C126/1000</f>
        <v>31.5</v>
      </c>
      <c r="F126" s="91">
        <f>D126*B126</f>
        <v>630</v>
      </c>
      <c r="G126" s="31"/>
      <c r="H126" s="32"/>
      <c r="I126" s="33"/>
      <c r="J126" s="33">
        <f>B126*L126</f>
        <v>52.29</v>
      </c>
      <c r="K126" s="33">
        <f>E126*M126</f>
        <v>7843.5</v>
      </c>
      <c r="L126" s="33">
        <f>K126/F126</f>
        <v>12.45</v>
      </c>
      <c r="M126" s="41">
        <f>O126*1.5</f>
        <v>249</v>
      </c>
      <c r="O126" s="113">
        <v>166</v>
      </c>
    </row>
    <row r="127" spans="1:15" ht="16.5" thickBot="1">
      <c r="A127" s="61" t="s">
        <v>136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3"/>
      <c r="O127" s="117"/>
    </row>
    <row r="128" spans="1:15" ht="15">
      <c r="A128" s="92" t="s">
        <v>137</v>
      </c>
      <c r="B128" s="36">
        <v>2.1</v>
      </c>
      <c r="C128" s="36">
        <v>17</v>
      </c>
      <c r="D128" s="36">
        <v>10</v>
      </c>
      <c r="E128" s="37">
        <v>0.32</v>
      </c>
      <c r="F128" s="37">
        <f aca="true" t="shared" si="39" ref="F128:F141">B128*D128</f>
        <v>21</v>
      </c>
      <c r="G128" s="37">
        <v>701010</v>
      </c>
      <c r="H128" s="93">
        <f>F128*L128</f>
        <v>170.1</v>
      </c>
      <c r="I128" s="93"/>
      <c r="J128" s="93">
        <f>B128*L128</f>
        <v>17.01</v>
      </c>
      <c r="K128" s="94"/>
      <c r="L128" s="95">
        <f>O128*2</f>
        <v>8.1</v>
      </c>
      <c r="M128" s="96"/>
      <c r="O128" s="114">
        <v>4.05</v>
      </c>
    </row>
    <row r="129" spans="1:15" ht="15">
      <c r="A129" s="97" t="s">
        <v>138</v>
      </c>
      <c r="B129" s="22">
        <v>3.2</v>
      </c>
      <c r="C129" s="22">
        <v>17</v>
      </c>
      <c r="D129" s="22">
        <v>10</v>
      </c>
      <c r="E129" s="23">
        <v>0.48</v>
      </c>
      <c r="F129" s="23">
        <f t="shared" si="39"/>
        <v>32</v>
      </c>
      <c r="G129" s="23">
        <f>G128+1</f>
        <v>701011</v>
      </c>
      <c r="H129" s="98">
        <f aca="true" t="shared" si="40" ref="H129:H143">F129*L129</f>
        <v>250.24</v>
      </c>
      <c r="I129" s="98"/>
      <c r="J129" s="98">
        <f aca="true" t="shared" si="41" ref="J129:J143">B129*L129</f>
        <v>25.024</v>
      </c>
      <c r="K129" s="99"/>
      <c r="L129" s="100">
        <f aca="true" t="shared" si="42" ref="L129:L143">O129*2</f>
        <v>7.82</v>
      </c>
      <c r="M129" s="101"/>
      <c r="O129" s="114">
        <v>3.91</v>
      </c>
    </row>
    <row r="130" spans="1:15" ht="15">
      <c r="A130" s="97" t="s">
        <v>139</v>
      </c>
      <c r="B130" s="22">
        <v>4.2</v>
      </c>
      <c r="C130" s="22">
        <v>17</v>
      </c>
      <c r="D130" s="22">
        <v>10</v>
      </c>
      <c r="E130" s="23">
        <v>0.63</v>
      </c>
      <c r="F130" s="23">
        <f t="shared" si="39"/>
        <v>42</v>
      </c>
      <c r="G130" s="23">
        <f aca="true" t="shared" si="43" ref="G130:G143">G129+1</f>
        <v>701012</v>
      </c>
      <c r="H130" s="98">
        <f t="shared" si="40"/>
        <v>325.92</v>
      </c>
      <c r="I130" s="98"/>
      <c r="J130" s="98">
        <f t="shared" si="41"/>
        <v>32.592</v>
      </c>
      <c r="K130" s="99"/>
      <c r="L130" s="100">
        <f t="shared" si="42"/>
        <v>7.76</v>
      </c>
      <c r="M130" s="101"/>
      <c r="O130" s="114">
        <v>3.88</v>
      </c>
    </row>
    <row r="131" spans="1:15" ht="15">
      <c r="A131" s="97" t="s">
        <v>140</v>
      </c>
      <c r="B131" s="22">
        <v>2.1</v>
      </c>
      <c r="C131" s="22">
        <v>30</v>
      </c>
      <c r="D131" s="22">
        <v>10</v>
      </c>
      <c r="E131" s="23">
        <v>0.52</v>
      </c>
      <c r="F131" s="23">
        <f t="shared" si="39"/>
        <v>21</v>
      </c>
      <c r="G131" s="23">
        <f t="shared" si="43"/>
        <v>701013</v>
      </c>
      <c r="H131" s="98">
        <f t="shared" si="40"/>
        <v>280.14</v>
      </c>
      <c r="I131" s="98"/>
      <c r="J131" s="98">
        <f t="shared" si="41"/>
        <v>28.014</v>
      </c>
      <c r="K131" s="99"/>
      <c r="L131" s="100">
        <f t="shared" si="42"/>
        <v>13.34</v>
      </c>
      <c r="M131" s="101"/>
      <c r="O131" s="114">
        <v>6.67</v>
      </c>
    </row>
    <row r="132" spans="1:15" ht="15">
      <c r="A132" s="97" t="s">
        <v>141</v>
      </c>
      <c r="B132" s="22">
        <v>3.2</v>
      </c>
      <c r="C132" s="22">
        <v>30</v>
      </c>
      <c r="D132" s="22">
        <v>10</v>
      </c>
      <c r="E132" s="23">
        <v>0.8</v>
      </c>
      <c r="F132" s="23">
        <f t="shared" si="39"/>
        <v>32</v>
      </c>
      <c r="G132" s="23">
        <f t="shared" si="43"/>
        <v>701014</v>
      </c>
      <c r="H132" s="98">
        <f t="shared" si="40"/>
        <v>396.16</v>
      </c>
      <c r="I132" s="98"/>
      <c r="J132" s="98">
        <f t="shared" si="41"/>
        <v>39.61600000000001</v>
      </c>
      <c r="K132" s="99"/>
      <c r="L132" s="100">
        <f t="shared" si="42"/>
        <v>12.38</v>
      </c>
      <c r="M132" s="101"/>
      <c r="O132" s="114">
        <v>6.19</v>
      </c>
    </row>
    <row r="133" spans="1:15" ht="15">
      <c r="A133" s="97" t="s">
        <v>142</v>
      </c>
      <c r="B133" s="22">
        <v>4.2</v>
      </c>
      <c r="C133" s="22">
        <v>30</v>
      </c>
      <c r="D133" s="22">
        <v>10</v>
      </c>
      <c r="E133" s="23">
        <v>1.05</v>
      </c>
      <c r="F133" s="23">
        <f t="shared" si="39"/>
        <v>42</v>
      </c>
      <c r="G133" s="23">
        <f t="shared" si="43"/>
        <v>701015</v>
      </c>
      <c r="H133" s="98">
        <f t="shared" si="40"/>
        <v>534.24</v>
      </c>
      <c r="I133" s="98"/>
      <c r="J133" s="98">
        <f t="shared" si="41"/>
        <v>53.42400000000001</v>
      </c>
      <c r="K133" s="99"/>
      <c r="L133" s="100">
        <f t="shared" si="42"/>
        <v>12.72</v>
      </c>
      <c r="M133" s="101"/>
      <c r="O133" s="114">
        <v>6.36</v>
      </c>
    </row>
    <row r="134" spans="1:15" ht="15">
      <c r="A134" s="97" t="s">
        <v>143</v>
      </c>
      <c r="B134" s="22">
        <v>2.1</v>
      </c>
      <c r="C134" s="22">
        <v>42</v>
      </c>
      <c r="D134" s="22">
        <v>10</v>
      </c>
      <c r="E134" s="23">
        <v>0.74</v>
      </c>
      <c r="F134" s="23">
        <f t="shared" si="39"/>
        <v>21</v>
      </c>
      <c r="G134" s="23">
        <f t="shared" si="43"/>
        <v>701016</v>
      </c>
      <c r="H134" s="98">
        <f t="shared" si="40"/>
        <v>372.12</v>
      </c>
      <c r="I134" s="98"/>
      <c r="J134" s="98">
        <f t="shared" si="41"/>
        <v>37.211999999999996</v>
      </c>
      <c r="K134" s="99"/>
      <c r="L134" s="100">
        <f t="shared" si="42"/>
        <v>17.72</v>
      </c>
      <c r="M134" s="101"/>
      <c r="O134" s="114">
        <v>8.86</v>
      </c>
    </row>
    <row r="135" spans="1:15" ht="15">
      <c r="A135" s="97" t="s">
        <v>144</v>
      </c>
      <c r="B135" s="22">
        <v>3.2</v>
      </c>
      <c r="C135" s="22">
        <v>42</v>
      </c>
      <c r="D135" s="22">
        <v>10</v>
      </c>
      <c r="E135" s="23">
        <v>1.12</v>
      </c>
      <c r="F135" s="23">
        <f t="shared" si="39"/>
        <v>32</v>
      </c>
      <c r="G135" s="23">
        <f t="shared" si="43"/>
        <v>701017</v>
      </c>
      <c r="H135" s="98">
        <f t="shared" si="40"/>
        <v>533.76</v>
      </c>
      <c r="I135" s="98"/>
      <c r="J135" s="98">
        <f t="shared" si="41"/>
        <v>53.376000000000005</v>
      </c>
      <c r="K135" s="99"/>
      <c r="L135" s="100">
        <f t="shared" si="42"/>
        <v>16.68</v>
      </c>
      <c r="M135" s="101"/>
      <c r="O135" s="114">
        <v>8.34</v>
      </c>
    </row>
    <row r="136" spans="1:15" ht="15">
      <c r="A136" s="97" t="s">
        <v>145</v>
      </c>
      <c r="B136" s="22">
        <v>4.2</v>
      </c>
      <c r="C136" s="22">
        <v>42</v>
      </c>
      <c r="D136" s="22">
        <v>10</v>
      </c>
      <c r="E136" s="23">
        <v>1.47</v>
      </c>
      <c r="F136" s="23">
        <f t="shared" si="39"/>
        <v>42</v>
      </c>
      <c r="G136" s="23">
        <f t="shared" si="43"/>
        <v>701018</v>
      </c>
      <c r="H136" s="98">
        <f t="shared" si="40"/>
        <v>731.6400000000001</v>
      </c>
      <c r="I136" s="98"/>
      <c r="J136" s="98">
        <f t="shared" si="41"/>
        <v>73.16400000000002</v>
      </c>
      <c r="K136" s="99"/>
      <c r="L136" s="100">
        <f t="shared" si="42"/>
        <v>17.42</v>
      </c>
      <c r="M136" s="101"/>
      <c r="O136" s="114">
        <v>8.71</v>
      </c>
    </row>
    <row r="137" spans="1:15" ht="15">
      <c r="A137" s="97" t="s">
        <v>146</v>
      </c>
      <c r="B137" s="22">
        <v>2.1</v>
      </c>
      <c r="C137" s="22">
        <v>60</v>
      </c>
      <c r="D137" s="22">
        <v>10</v>
      </c>
      <c r="E137" s="23">
        <v>1.05</v>
      </c>
      <c r="F137" s="23">
        <f>B137*D137</f>
        <v>21</v>
      </c>
      <c r="G137" s="23">
        <f t="shared" si="43"/>
        <v>701019</v>
      </c>
      <c r="H137" s="98">
        <f t="shared" si="40"/>
        <v>524.16</v>
      </c>
      <c r="I137" s="98"/>
      <c r="J137" s="98">
        <f t="shared" si="41"/>
        <v>52.416000000000004</v>
      </c>
      <c r="K137" s="99"/>
      <c r="L137" s="100">
        <f t="shared" si="42"/>
        <v>24.96</v>
      </c>
      <c r="M137" s="101"/>
      <c r="O137" s="114">
        <v>12.48</v>
      </c>
    </row>
    <row r="138" spans="1:15" ht="15">
      <c r="A138" s="97" t="s">
        <v>147</v>
      </c>
      <c r="B138" s="22">
        <v>3.2</v>
      </c>
      <c r="C138" s="22">
        <v>60</v>
      </c>
      <c r="D138" s="22">
        <v>10</v>
      </c>
      <c r="E138" s="23">
        <v>1.6</v>
      </c>
      <c r="F138" s="23">
        <f t="shared" si="39"/>
        <v>32</v>
      </c>
      <c r="G138" s="23">
        <f t="shared" si="43"/>
        <v>701020</v>
      </c>
      <c r="H138" s="98">
        <f t="shared" si="40"/>
        <v>743.68</v>
      </c>
      <c r="I138" s="98"/>
      <c r="J138" s="98">
        <f t="shared" si="41"/>
        <v>74.368</v>
      </c>
      <c r="K138" s="99"/>
      <c r="L138" s="100">
        <f t="shared" si="42"/>
        <v>23.24</v>
      </c>
      <c r="M138" s="101"/>
      <c r="O138" s="114">
        <v>11.62</v>
      </c>
    </row>
    <row r="139" spans="1:15" ht="15">
      <c r="A139" s="97" t="s">
        <v>148</v>
      </c>
      <c r="B139" s="22">
        <v>4.2</v>
      </c>
      <c r="C139" s="22">
        <v>60</v>
      </c>
      <c r="D139" s="22">
        <v>10</v>
      </c>
      <c r="E139" s="23">
        <v>2.1</v>
      </c>
      <c r="F139" s="23">
        <f>B139*D139</f>
        <v>42</v>
      </c>
      <c r="G139" s="23">
        <f t="shared" si="43"/>
        <v>701021</v>
      </c>
      <c r="H139" s="98">
        <f t="shared" si="40"/>
        <v>1012.2</v>
      </c>
      <c r="I139" s="98"/>
      <c r="J139" s="98">
        <f t="shared" si="41"/>
        <v>101.22000000000001</v>
      </c>
      <c r="K139" s="99"/>
      <c r="L139" s="100">
        <f t="shared" si="42"/>
        <v>24.1</v>
      </c>
      <c r="M139" s="101"/>
      <c r="O139" s="114">
        <v>12.05</v>
      </c>
    </row>
    <row r="140" spans="1:15" ht="15">
      <c r="A140" s="97" t="s">
        <v>149</v>
      </c>
      <c r="B140" s="22">
        <v>0.8</v>
      </c>
      <c r="C140" s="22">
        <v>60</v>
      </c>
      <c r="D140" s="22">
        <v>10</v>
      </c>
      <c r="E140" s="23">
        <v>0.4</v>
      </c>
      <c r="F140" s="23">
        <f t="shared" si="39"/>
        <v>8</v>
      </c>
      <c r="G140" s="23">
        <f t="shared" si="43"/>
        <v>701022</v>
      </c>
      <c r="H140" s="98">
        <f t="shared" si="40"/>
        <v>220</v>
      </c>
      <c r="I140" s="98"/>
      <c r="J140" s="98">
        <f t="shared" si="41"/>
        <v>22</v>
      </c>
      <c r="K140" s="99"/>
      <c r="L140" s="100">
        <f t="shared" si="42"/>
        <v>27.5</v>
      </c>
      <c r="M140" s="102"/>
      <c r="O140" s="114">
        <v>13.75</v>
      </c>
    </row>
    <row r="141" spans="1:15" ht="15">
      <c r="A141" s="97" t="s">
        <v>150</v>
      </c>
      <c r="B141" s="22">
        <v>1.6</v>
      </c>
      <c r="C141" s="22">
        <v>60</v>
      </c>
      <c r="D141" s="22">
        <v>10</v>
      </c>
      <c r="E141" s="23">
        <v>0.8</v>
      </c>
      <c r="F141" s="23">
        <f t="shared" si="39"/>
        <v>16</v>
      </c>
      <c r="G141" s="23">
        <f t="shared" si="43"/>
        <v>701023</v>
      </c>
      <c r="H141" s="98">
        <f t="shared" si="40"/>
        <v>417.92</v>
      </c>
      <c r="I141" s="98"/>
      <c r="J141" s="98">
        <f t="shared" si="41"/>
        <v>41.792</v>
      </c>
      <c r="K141" s="99"/>
      <c r="L141" s="100">
        <f t="shared" si="42"/>
        <v>26.12</v>
      </c>
      <c r="M141" s="101"/>
      <c r="O141" s="114">
        <v>13.06</v>
      </c>
    </row>
    <row r="142" spans="1:15" ht="15">
      <c r="A142" s="97" t="s">
        <v>151</v>
      </c>
      <c r="B142" s="22">
        <v>2.1</v>
      </c>
      <c r="C142" s="22">
        <v>60</v>
      </c>
      <c r="D142" s="22">
        <v>10</v>
      </c>
      <c r="E142" s="23">
        <v>1.05</v>
      </c>
      <c r="F142" s="23">
        <f>B142*D142</f>
        <v>21</v>
      </c>
      <c r="G142" s="23">
        <f t="shared" si="43"/>
        <v>701024</v>
      </c>
      <c r="H142" s="98">
        <f t="shared" si="40"/>
        <v>558.18</v>
      </c>
      <c r="I142" s="98"/>
      <c r="J142" s="98">
        <f t="shared" si="41"/>
        <v>55.818</v>
      </c>
      <c r="K142" s="99"/>
      <c r="L142" s="100">
        <f t="shared" si="42"/>
        <v>26.58</v>
      </c>
      <c r="M142" s="101"/>
      <c r="O142" s="114">
        <v>13.29</v>
      </c>
    </row>
    <row r="143" spans="1:15" ht="15.75" thickBot="1">
      <c r="A143" s="103" t="s">
        <v>152</v>
      </c>
      <c r="B143" s="30">
        <v>3.2</v>
      </c>
      <c r="C143" s="30">
        <v>60</v>
      </c>
      <c r="D143" s="30">
        <v>10</v>
      </c>
      <c r="E143" s="31">
        <v>1.6</v>
      </c>
      <c r="F143" s="31">
        <f>B143*D143</f>
        <v>32</v>
      </c>
      <c r="G143" s="31">
        <f t="shared" si="43"/>
        <v>701025</v>
      </c>
      <c r="H143" s="104">
        <f t="shared" si="40"/>
        <v>789.76</v>
      </c>
      <c r="I143" s="104"/>
      <c r="J143" s="104">
        <f t="shared" si="41"/>
        <v>78.976</v>
      </c>
      <c r="K143" s="105"/>
      <c r="L143" s="106">
        <f t="shared" si="42"/>
        <v>24.68</v>
      </c>
      <c r="M143" s="107"/>
      <c r="O143" s="114">
        <v>12.34</v>
      </c>
    </row>
    <row r="144" spans="1:15" ht="16.5" thickBot="1">
      <c r="A144" s="61" t="s">
        <v>153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O144" s="117"/>
    </row>
    <row r="145" spans="1:15" ht="15">
      <c r="A145" s="92" t="s">
        <v>154</v>
      </c>
      <c r="B145" s="36">
        <v>0.4</v>
      </c>
      <c r="C145" s="36">
        <v>80</v>
      </c>
      <c r="D145" s="36">
        <v>0.8</v>
      </c>
      <c r="E145" s="37">
        <v>0.13</v>
      </c>
      <c r="F145" s="37"/>
      <c r="G145" s="37">
        <v>701029</v>
      </c>
      <c r="H145" s="95">
        <f aca="true" t="shared" si="44" ref="H145:H150">O145*2</f>
        <v>152</v>
      </c>
      <c r="I145" s="93"/>
      <c r="J145" s="93"/>
      <c r="K145" s="94"/>
      <c r="L145" s="93"/>
      <c r="M145" s="108"/>
      <c r="O145" s="119">
        <v>76</v>
      </c>
    </row>
    <row r="146" spans="1:15" ht="15">
      <c r="A146" s="97" t="s">
        <v>155</v>
      </c>
      <c r="B146" s="22">
        <v>0.8</v>
      </c>
      <c r="C146" s="22">
        <v>80</v>
      </c>
      <c r="D146" s="22">
        <v>1.2</v>
      </c>
      <c r="E146" s="23">
        <v>0.3</v>
      </c>
      <c r="F146" s="23"/>
      <c r="G146" s="23">
        <v>701030</v>
      </c>
      <c r="H146" s="100">
        <f t="shared" si="44"/>
        <v>200</v>
      </c>
      <c r="I146" s="98"/>
      <c r="J146" s="98"/>
      <c r="K146" s="99"/>
      <c r="L146" s="98"/>
      <c r="M146" s="101"/>
      <c r="O146" s="119">
        <v>100</v>
      </c>
    </row>
    <row r="147" spans="1:15" ht="15">
      <c r="A147" s="97" t="s">
        <v>156</v>
      </c>
      <c r="B147" s="22">
        <v>1</v>
      </c>
      <c r="C147" s="22">
        <v>80</v>
      </c>
      <c r="D147" s="22">
        <v>1.6</v>
      </c>
      <c r="E147" s="23">
        <v>0.42</v>
      </c>
      <c r="F147" s="23"/>
      <c r="G147" s="23">
        <v>701031</v>
      </c>
      <c r="H147" s="100">
        <f t="shared" si="44"/>
        <v>256</v>
      </c>
      <c r="I147" s="98"/>
      <c r="J147" s="98"/>
      <c r="K147" s="99"/>
      <c r="L147" s="98"/>
      <c r="M147" s="101"/>
      <c r="O147" s="119">
        <v>128</v>
      </c>
    </row>
    <row r="148" spans="1:15" ht="15">
      <c r="A148" s="97" t="s">
        <v>157</v>
      </c>
      <c r="B148" s="22">
        <v>1</v>
      </c>
      <c r="C148" s="22">
        <v>80</v>
      </c>
      <c r="D148" s="22">
        <v>1.2</v>
      </c>
      <c r="E148" s="23">
        <v>0.16</v>
      </c>
      <c r="F148" s="23"/>
      <c r="G148" s="23">
        <v>701032</v>
      </c>
      <c r="H148" s="100">
        <f t="shared" si="44"/>
        <v>136</v>
      </c>
      <c r="I148" s="98"/>
      <c r="J148" s="98"/>
      <c r="K148" s="99"/>
      <c r="L148" s="98"/>
      <c r="M148" s="101"/>
      <c r="O148" s="119">
        <v>68</v>
      </c>
    </row>
    <row r="149" spans="1:15" ht="15">
      <c r="A149" s="97" t="s">
        <v>158</v>
      </c>
      <c r="B149" s="22">
        <v>1.2</v>
      </c>
      <c r="C149" s="22">
        <v>80</v>
      </c>
      <c r="D149" s="22">
        <v>1.7</v>
      </c>
      <c r="E149" s="23">
        <v>0.24</v>
      </c>
      <c r="F149" s="23"/>
      <c r="G149" s="23">
        <v>701033</v>
      </c>
      <c r="H149" s="100">
        <f t="shared" si="44"/>
        <v>184</v>
      </c>
      <c r="I149" s="98"/>
      <c r="J149" s="98"/>
      <c r="K149" s="99"/>
      <c r="L149" s="98"/>
      <c r="M149" s="101"/>
      <c r="O149" s="119">
        <v>92</v>
      </c>
    </row>
    <row r="150" spans="1:15" ht="15.75" thickBot="1">
      <c r="A150" s="103" t="s">
        <v>159</v>
      </c>
      <c r="B150" s="30">
        <v>1.5</v>
      </c>
      <c r="C150" s="30">
        <v>80</v>
      </c>
      <c r="D150" s="30">
        <v>2.5</v>
      </c>
      <c r="E150" s="31">
        <v>0.39</v>
      </c>
      <c r="F150" s="31"/>
      <c r="G150" s="31">
        <v>701034</v>
      </c>
      <c r="H150" s="106">
        <f t="shared" si="44"/>
        <v>256</v>
      </c>
      <c r="I150" s="104"/>
      <c r="J150" s="104"/>
      <c r="K150" s="105"/>
      <c r="L150" s="104"/>
      <c r="M150" s="60"/>
      <c r="O150" s="119">
        <v>128</v>
      </c>
    </row>
    <row r="151" ht="15">
      <c r="O151" s="110"/>
    </row>
    <row r="152" ht="15">
      <c r="O152" s="112"/>
    </row>
    <row r="153" ht="15">
      <c r="O153" s="112"/>
    </row>
    <row r="154" ht="15">
      <c r="O154" s="112"/>
    </row>
    <row r="155" ht="15">
      <c r="O155" s="112"/>
    </row>
    <row r="156" ht="15">
      <c r="O156" s="112"/>
    </row>
    <row r="157" ht="15">
      <c r="O157" s="112"/>
    </row>
    <row r="158" ht="15">
      <c r="O158" s="112"/>
    </row>
    <row r="159" ht="15">
      <c r="O159" s="112"/>
    </row>
    <row r="160" ht="15">
      <c r="O160" s="112"/>
    </row>
    <row r="161" ht="15">
      <c r="O161" s="112"/>
    </row>
    <row r="162" ht="15">
      <c r="O162" s="112"/>
    </row>
    <row r="163" ht="15">
      <c r="O163" s="112"/>
    </row>
    <row r="164" ht="15">
      <c r="O164" s="112"/>
    </row>
    <row r="165" ht="15">
      <c r="O165" s="112"/>
    </row>
    <row r="166" ht="15">
      <c r="O166" s="112"/>
    </row>
    <row r="167" ht="15">
      <c r="O167" s="112"/>
    </row>
    <row r="168" ht="15">
      <c r="O168" s="112"/>
    </row>
    <row r="169" ht="15">
      <c r="O169" s="112"/>
    </row>
    <row r="170" ht="15">
      <c r="O170" s="112"/>
    </row>
    <row r="171" ht="15">
      <c r="O171" s="112"/>
    </row>
    <row r="172" ht="15">
      <c r="O172" s="112"/>
    </row>
    <row r="173" ht="15">
      <c r="O173" s="112"/>
    </row>
    <row r="174" ht="15">
      <c r="O174" s="112"/>
    </row>
    <row r="175" ht="15">
      <c r="O175" s="112"/>
    </row>
    <row r="176" ht="15">
      <c r="O176" s="112"/>
    </row>
    <row r="177" ht="15">
      <c r="O177" s="112"/>
    </row>
    <row r="178" ht="15">
      <c r="O178" s="112"/>
    </row>
    <row r="179" ht="15">
      <c r="O179" s="112"/>
    </row>
    <row r="180" ht="15">
      <c r="O180" s="112"/>
    </row>
    <row r="181" ht="15">
      <c r="O181" s="112"/>
    </row>
    <row r="182" ht="15">
      <c r="O182" s="112"/>
    </row>
    <row r="183" ht="15">
      <c r="O183" s="110"/>
    </row>
    <row r="184" ht="15">
      <c r="O184" s="111"/>
    </row>
    <row r="185" ht="15">
      <c r="O185" s="111"/>
    </row>
    <row r="186" ht="15">
      <c r="O186" s="111"/>
    </row>
    <row r="187" ht="15">
      <c r="O187" s="111"/>
    </row>
    <row r="188" ht="15">
      <c r="O188" s="111"/>
    </row>
    <row r="189" ht="15">
      <c r="O189" s="111"/>
    </row>
    <row r="190" ht="15">
      <c r="O190" s="111"/>
    </row>
  </sheetData>
  <sheetProtection/>
  <mergeCells count="29">
    <mergeCell ref="A144:M144"/>
    <mergeCell ref="A91:M91"/>
    <mergeCell ref="A97:M97"/>
    <mergeCell ref="A107:M107"/>
    <mergeCell ref="A114:M114"/>
    <mergeCell ref="A124:M124"/>
    <mergeCell ref="A127:M127"/>
    <mergeCell ref="A40:M40"/>
    <mergeCell ref="A47:M47"/>
    <mergeCell ref="A52:M52"/>
    <mergeCell ref="A57:M57"/>
    <mergeCell ref="A74:M74"/>
    <mergeCell ref="A89:M89"/>
    <mergeCell ref="A6:M6"/>
    <mergeCell ref="A16:M16"/>
    <mergeCell ref="A22:M22"/>
    <mergeCell ref="A28:M28"/>
    <mergeCell ref="A32:M32"/>
    <mergeCell ref="A37:M37"/>
    <mergeCell ref="A1:M2"/>
    <mergeCell ref="A3:M3"/>
    <mergeCell ref="A4:A5"/>
    <mergeCell ref="B4:B5"/>
    <mergeCell ref="C4:C5"/>
    <mergeCell ref="D4:D5"/>
    <mergeCell ref="E4:E5"/>
    <mergeCell ref="F4:F5"/>
    <mergeCell ref="G4:G5"/>
    <mergeCell ref="H4:M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</dc:creator>
  <cp:keywords/>
  <dc:description/>
  <cp:lastModifiedBy>Антон</cp:lastModifiedBy>
  <dcterms:created xsi:type="dcterms:W3CDTF">2014-12-22T15:51:10Z</dcterms:created>
  <dcterms:modified xsi:type="dcterms:W3CDTF">2016-03-10T13:41:05Z</dcterms:modified>
  <cp:category/>
  <cp:version/>
  <cp:contentType/>
  <cp:contentStatus/>
</cp:coreProperties>
</file>